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H22" i="1" l="1"/>
  <c r="F22" i="1"/>
  <c r="H20" i="1"/>
  <c r="F20" i="1"/>
  <c r="H17" i="1"/>
  <c r="F17" i="1"/>
  <c r="H13" i="1"/>
  <c r="F13" i="1"/>
  <c r="H12" i="1"/>
  <c r="F12" i="1"/>
  <c r="H9" i="1"/>
  <c r="F9" i="1"/>
  <c r="H6" i="1"/>
  <c r="F6" i="1"/>
  <c r="H34" i="1" l="1"/>
  <c r="F34" i="1"/>
</calcChain>
</file>

<file path=xl/sharedStrings.xml><?xml version="1.0" encoding="utf-8"?>
<sst xmlns="http://schemas.openxmlformats.org/spreadsheetml/2006/main" count="344" uniqueCount="161">
  <si>
    <t>产品
序号</t>
  </si>
  <si>
    <t>产品名称</t>
  </si>
  <si>
    <t>图片</t>
  </si>
  <si>
    <t>sku</t>
  </si>
  <si>
    <t>颜色</t>
  </si>
  <si>
    <t>产品数量</t>
  </si>
  <si>
    <t>装箱规格</t>
  </si>
  <si>
    <t>箱数</t>
  </si>
  <si>
    <t>包装尺寸
（cm）</t>
  </si>
  <si>
    <t>毛重
（kg）</t>
  </si>
  <si>
    <t>最终
售价1</t>
  </si>
  <si>
    <t>最终
售价2</t>
  </si>
  <si>
    <t>参考售价</t>
  </si>
  <si>
    <t>产品链接</t>
  </si>
  <si>
    <t>图片链接</t>
  </si>
  <si>
    <t>仓库实拍</t>
  </si>
  <si>
    <t>链接
图片</t>
  </si>
  <si>
    <t>内包装图</t>
  </si>
  <si>
    <t>外包装图</t>
  </si>
  <si>
    <t>尺寸图</t>
  </si>
  <si>
    <t>说明书</t>
  </si>
  <si>
    <r>
      <rPr>
        <sz val="11"/>
        <color theme="1"/>
        <rFont val="微软雅黑"/>
        <charset val="134"/>
      </rPr>
      <t xml:space="preserve">折叠桌
</t>
    </r>
    <r>
      <rPr>
        <sz val="9"/>
        <color theme="1"/>
        <rFont val="微软雅黑"/>
        <charset val="134"/>
      </rPr>
      <t>FOLDING  TABLE</t>
    </r>
  </si>
  <si>
    <t>APOWE-OAK</t>
  </si>
  <si>
    <t>OAK</t>
  </si>
  <si>
    <t>86*80*11</t>
  </si>
  <si>
    <t>https://www.amazon.com/-/zh_TW/Leopard-Outdoor-Products-%E9%81%A9%E7%94%A8%E6%96%BC%E5%B0%8F%E7%A9%BA%E9%96%93-%E5%B0%8F%E5%B7%A7%E5%AD%B8%E7%BF%92%E9%96%B1%E8%AE%80%E6%A1%8C/dp/B091TCNYK5?th=1</t>
  </si>
  <si>
    <t>https://pan.baidu.com/s/1uuJXi8_KgEvCjiA1P9LEmQ?pwd=s86v</t>
  </si>
  <si>
    <t>√</t>
  </si>
  <si>
    <t>APOWE-WHITE</t>
  </si>
  <si>
    <t>WHITE</t>
  </si>
  <si>
    <t>APOWE-BLACK</t>
  </si>
  <si>
    <t>BLACK</t>
  </si>
  <si>
    <t>APOWE-RUSTIC 
BROWN</t>
  </si>
  <si>
    <t>RUSTIC 
BROWN</t>
  </si>
  <si>
    <t>折叠桌
FOLDING  TABLE</t>
  </si>
  <si>
    <t>X20F00K039</t>
  </si>
  <si>
    <t>92*81*10</t>
  </si>
  <si>
    <t>https://www.amazon.com/Naspaluro-Computer-Assembly-Foldable-Workstation/dp/B09247LDCL/ref=sr_1_3?crid=N8OQWCBWX77K&amp;keywords=naspaluro+desk&amp;qid=1688575106&amp;s=home-garden&amp;sprefix=naspaluro+des%2Cgarden%2C895&amp;sr=1-3</t>
  </si>
  <si>
    <t xml:space="preserve">https://pan.baidu.com/s/1XrpsUB0WizIyPv9Dbos2mw?pwd=kzuy </t>
  </si>
  <si>
    <t>折叠桌
OFFICE DESK</t>
  </si>
  <si>
    <t>HB-ZDZ614</t>
  </si>
  <si>
    <t>90*111*8</t>
  </si>
  <si>
    <t>https://www.amazon.com/-/zh_TW/%E6%8E%A7%E5%88%B6%E5%8F%B0%E6%B2%99%E7%99%BC%E6%A1%8C-%E9%81%A9%E7%94%A8%E6%96%BC%E5%85%A5%E5%8F%A3%E8%99%95-%E9%81%A9%E7%94%A8%E6%96%BC%E8%B5%B0%E5%BB%8A%E6%8A%98%E7%96%8A%E9%9B%BB%E8%A6%96-%E5%AE%B6%E5%BA%AD%E8%BE%A6%E5%85%AC%E5%AE%A4-%E8%83%A1%E6%A1%83%E6%9C%A8%E6%A3%95%E8%89%B2/dp/B08NW3D3CB</t>
  </si>
  <si>
    <t>https://pan.baidu.com/s/1m-AUl8vuoXMfWwmqa-qtuA?pwd=vpky</t>
  </si>
  <si>
    <t>折叠桌
FOLDING CHAIR</t>
  </si>
  <si>
    <t>HB-ZDZ0346</t>
  </si>
  <si>
    <t>83*89*10.5</t>
  </si>
  <si>
    <t>OFFICE DESK</t>
  </si>
  <si>
    <t>M7910F</t>
  </si>
  <si>
    <t>9*68*131</t>
  </si>
  <si>
    <t>https://www.ebay.com/p/6044077468?iid=145161077753</t>
  </si>
  <si>
    <t>https://pan.baidu.com/s/1fd7MLxikceQwu01_gwgiSA?pwd=f7q9</t>
  </si>
  <si>
    <t>HB-SZM0317</t>
  </si>
  <si>
    <t>120*8.5*58</t>
  </si>
  <si>
    <t>https://homefeelwood.en.made-in-china.com/product/vdkfVPuDnrhq/China-Amazon-Hot-Sell-Laptop-Stand-Study-Writing-Table-Bedroom-Computer-Desk-HF-WF210718-.html</t>
  </si>
  <si>
    <t>https://pan.baidu.com/s/1aJsgFInsLRPX159lY2Gl6A?pwd=7i5n</t>
  </si>
  <si>
    <t>HB-XGZ606</t>
  </si>
  <si>
    <t>66*7.5*132</t>
  </si>
  <si>
    <t>https://www.ubuy.hk/en/product/1AEPFZ1OM-function-home-48-rolling-counter-height-table-kitchen-bar-table-with-wheels-contemporary-pub-dining-table-high-writing-computer-table-for</t>
  </si>
  <si>
    <t>https://pan.baidu.com/s/1Y3QctzG6xXQs4GAE2pXINQ?pwd=6wuw</t>
  </si>
  <si>
    <t>GCBG3001</t>
  </si>
  <si>
    <t>126*58*8</t>
  </si>
  <si>
    <t>https://www.amazon.com/-/zh_TW/GCBG3001/dp/B08XX175LG</t>
  </si>
  <si>
    <t>https://pan.baidu.com/s/1AdLICuqup7qFyGbfgeSNCw?pwd=tnzw</t>
  </si>
  <si>
    <t>HB-DNZ0357</t>
  </si>
  <si>
    <t>7*72*156</t>
  </si>
  <si>
    <t>https://www.mydeal.com.au/foret-computer-desk-with-2-tier-shelves-home-office-writing-study-table-white-black-metal-10031678</t>
  </si>
  <si>
    <t>https://pan.baidu.com/s/1jLFlLE7aYQDkWXCmoi7APQ?pwd=cg81</t>
  </si>
  <si>
    <t>836-143</t>
  </si>
  <si>
    <t>129*66*10.5</t>
  </si>
  <si>
    <t>https://www.amazon.com/Benjara-Industrial-Metal-Shelves-Black/dp/B07WRJB7L2</t>
  </si>
  <si>
    <t>https://pan.baidu.com/s/1hEA42uuBxiIKZltwZGnvGg?pwd=chcr</t>
  </si>
  <si>
    <t>NXN013</t>
  </si>
  <si>
    <t>150*77*8.5</t>
  </si>
  <si>
    <t>https://www.amazon.com/-/zh_TW/BM197490/dp/B07WRJB7L2</t>
  </si>
  <si>
    <t>https://pan.baidu.com/s/1RyaqG6aE0O7li9eblXodtw?pwd=2pbk</t>
  </si>
  <si>
    <t>HB-DNZ0322M</t>
  </si>
  <si>
    <t>153*57.5*11</t>
  </si>
  <si>
    <t>https://www.amazon.com/-/zh_TW/GRACIOUS-140-9-130-9-%E9%81%A9%E7%94%A8%E6%96%BC%E5%AE%B6%E5%BA%AD%E8%BE%A6%E5%85%AC%E5%AE%A4-%E7%8F%BE%E4%BB%A3%E5%AE%B6%E5%BA%AD%E8%BE%A6%E5%85%AC%E5%AE%A4%E5%AD%B8%E7%BF%92%E5%AF%AB%E4%BD%9C%E5%B7%A5%E4%BD%9C%E7%AB%99/dp/B0BKJT3ZK1</t>
  </si>
  <si>
    <t>https://pan.baidu.com/s/1pbC9HGeU19tW2dfc4YhWfw?pwd=72am</t>
  </si>
  <si>
    <t>6090-7112 BK</t>
  </si>
  <si>
    <t>107*78*10</t>
  </si>
  <si>
    <t>https://ivinta.com/collections/home-office/products/ivinta-reversible-l-shaped-corner-desk-with-keyboard-tray</t>
  </si>
  <si>
    <t>https://pan.baidu.com/s/1mjA3aULbwQQiF6pOfkOQdA?pwd=84eq</t>
  </si>
  <si>
    <t>6090-7112 LBR</t>
  </si>
  <si>
    <t>HB-DNZ0323M-L</t>
  </si>
  <si>
    <t>156.5*10*58</t>
  </si>
  <si>
    <t>https://www.mydeal.com.au/foret-computer-desk-office-table-storage-shelf-study-work-metal-antique-brown-9752214</t>
  </si>
  <si>
    <t>https://pan.baidu.com/s/1lGMrDkNxdosZ--wXmKjo4w?pwd=a25f</t>
  </si>
  <si>
    <t>HB-DN20348</t>
  </si>
  <si>
    <t>90*60*10.5</t>
  </si>
  <si>
    <t>SHELF
储物架</t>
  </si>
  <si>
    <t>X20F00E025</t>
  </si>
  <si>
    <t>90*37*22</t>
  </si>
  <si>
    <t>https://www.amazon.com/-/zh_TW/BM233143/dp/B08MTTSVXP</t>
  </si>
  <si>
    <t>https://pan.baidu.com/s/1dargxYhTuYOS0H3pwMKWfw?pwd=wyp8</t>
  </si>
  <si>
    <t>墙面架</t>
  </si>
  <si>
    <t>HK-B-03S</t>
  </si>
  <si>
    <t>73*37*16</t>
  </si>
  <si>
    <t>https://www.amazon.com/-/zh_TW/MELLCOM-%E5%B1%A4%E5%B7%A5%E6%A5%AD%E6%A2%AF%E6%9E%B6-%E6%9C%A8%E8%A3%BD%E7%8F%BE%E4%BB%A3%E6%9B%B8%E6%9E%B6-%E5%A3%81%E6%8E%9B%E5%BC%8F%E6%A4%8D%E7%89%A9%E8%8A%B1%E5%8D%89%E6%94%B6%E7%B4%8D%E6%9E%B6-%E9%81%A9%E7%94%A8%E6%96%BC%E5%AE%A2%E5%BB%B3%E3%80%81%E6%B5%B4%E5%AE%A4%E3%80%81%E5%BB%9A%E6%88%BF%E3%80%81%E9%99%BD%E5%8F%B0/dp/B08MWDBGNP</t>
  </si>
  <si>
    <t>https://pan.baidu.com/s/1cNMSl4Q0yofX4LmVRUDA2w?pwd=563t</t>
  </si>
  <si>
    <t>DJ-LER-001</t>
  </si>
  <si>
    <t>104*43.5*20.5</t>
  </si>
  <si>
    <t>https://www.amazon.com.au/Meerveil-Bookcase-Standing-Asymmetric-Industrial/dp/B098JTJS29</t>
  </si>
  <si>
    <t>https://pan.baidu.com/s/18tpKDGrj8mnX4tzxd0xSgA?pwd=rwqv</t>
  </si>
  <si>
    <t xml:space="preserve">MICROWARE SHELF </t>
  </si>
  <si>
    <t>HB-WBLJ0416</t>
  </si>
  <si>
    <t>49*100*13.5</t>
  </si>
  <si>
    <t>£158</t>
  </si>
  <si>
    <t>https://www.amazon.co.uk/sogesfurniture-Kitchen-Microwave-Workstation-BHUS-171-BK/dp/B07QZRBD7T?th=1</t>
  </si>
  <si>
    <t>https://pan.baidu.com/s/1tgoteNfY2Y_LphWQh6PriA?pwd=f3rm</t>
  </si>
  <si>
    <t>COMPUTER SHELF</t>
  </si>
  <si>
    <t>HB-DNZU151</t>
  </si>
  <si>
    <t>83*10.5*39</t>
  </si>
  <si>
    <t>https://www.monaco.ubuy.com/en/product/1AGLVZM6G-dewel-printer-stand-printer-rack-width-23-6-inches-60-cm-depth-19-7-inches-50-cm-height-27-6-inches-70-cm-total-load-capacity-198-4-lbs-90</t>
  </si>
  <si>
    <t>https://pan.baidu.com/s/11uNCRwVbC28ngkR4qMl8_A?pwd=e98a</t>
  </si>
  <si>
    <t>PLANT STANDS</t>
  </si>
  <si>
    <t>XK5010</t>
  </si>
  <si>
    <t>51*41*33</t>
  </si>
  <si>
    <t>https://www.amazon.com/Bamworld-Stands-Outdoor-Multiple-Balcony/dp/B0C5WGGZZ1/ref=pd_vtp_h_pd_vtp_h_sccl_4/131-3705300-3494111?pd_rd_w=KDpop&amp;content-id=amzn1.sym.e16c7d1a-0497-4008-b7be-636e59b1dfaf&amp;pf_rd_p=e16c7d1a-0497-4008-b7be-636e59b1dfaf&amp;pf_rd_r=6KB5Z3P4CS7CA71BNH0Y&amp;pd_rd_wg=9guZ3&amp;pd_rd_r=4943bf6e-98f6-4e79-86dd-7915d81739e1&amp;pd_rd_i=B09234GQXV&amp;th=1</t>
  </si>
  <si>
    <t>https://pan.baidu.com/s/14ektafplp1l2Oo1fd0MtMQ?pwd=5fue</t>
  </si>
  <si>
    <t xml:space="preserve">COFFEE TABLE </t>
  </si>
  <si>
    <t>117*56*12</t>
  </si>
  <si>
    <t>https://www.amazon.com/Monarch-Specialties-7950P-Table-Taupe/dp/B07G84LWLC</t>
  </si>
  <si>
    <t>https://pan.baidu.com/s/1ygLFSGC6cHtQU1RJrRoOQg?pwd=rieh</t>
  </si>
  <si>
    <t>116*56*9</t>
  </si>
  <si>
    <t>https://pan.baidu.com/s/1tpcxrVgLxevDnvvZv9Wf5w?pwd=yc8a</t>
  </si>
  <si>
    <t>110*66*8.5</t>
  </si>
  <si>
    <t>https://pan.baidu.com/s/1_RN2_zRz8vLQbum1Msoceg?pwd=9fch</t>
  </si>
  <si>
    <t>HB-BZ603</t>
  </si>
  <si>
    <t>45*56*7</t>
  </si>
  <si>
    <t>https://www.amazon.in/VASAGLE-INDESTIC-Cocktail-Industrial-ULCT065B01/dp/B0894SST2D</t>
  </si>
  <si>
    <t xml:space="preserve">SOFA </t>
  </si>
  <si>
    <t>HCSF-01</t>
  </si>
  <si>
    <t>80*62*60</t>
  </si>
  <si>
    <t>BABY BED 
婴儿床</t>
  </si>
  <si>
    <t>BED01-WHITE</t>
  </si>
  <si>
    <t>70*45*10.5</t>
  </si>
  <si>
    <t>https://www.amazon.com/-/zh_TW/401G-Orbelle-Trading-%E5%AC%B0%E5%85%92%E5%BA%8A-%E7%81%B0%E8%89%B2/dp/B00NMDF0L6</t>
  </si>
  <si>
    <t>https://pan.baidu.com/s/1ZTTEfdv2ou3cWW7NagpFSQ?pwd=i5tz</t>
  </si>
  <si>
    <t>No.</t>
  </si>
  <si>
    <t>Name</t>
  </si>
  <si>
    <t>Picture</t>
  </si>
  <si>
    <t>SKU</t>
  </si>
  <si>
    <t>Color</t>
  </si>
  <si>
    <t>QTY</t>
  </si>
  <si>
    <t>Packing specifications</t>
  </si>
  <si>
    <t>1PC/Carton</t>
  </si>
  <si>
    <t>Cartons</t>
  </si>
  <si>
    <t>Dimension</t>
  </si>
  <si>
    <t>GW</t>
  </si>
  <si>
    <t>RRP</t>
  </si>
  <si>
    <t>Weblink</t>
  </si>
  <si>
    <t>Picture link</t>
  </si>
  <si>
    <t>Warehouse Picture</t>
  </si>
  <si>
    <t>Inner packaging picture</t>
  </si>
  <si>
    <t>Outter packaging picture</t>
  </si>
  <si>
    <t>Dimension picture</t>
  </si>
  <si>
    <t>Instruction manual</t>
  </si>
  <si>
    <t>Line WH Price</t>
  </si>
  <si>
    <t xml:space="preserve">Wholesale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</si>
</sst>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£&quot;#,##0.00;\-&quot;£&quot;#,##0.00"/>
    <numFmt numFmtId="165" formatCode="\$#,##0.00_);[Red]\(\$#,##0.00\)"/>
    <numFmt numFmtId="166" formatCode="&quot;€&quot;#,##0.00_);[Red]\(&quot;€&quot;#,##0.00\)"/>
    <numFmt numFmtId="167" formatCode="0.00_ "/>
    <numFmt numFmtId="168" formatCode="m/d;@"/>
    <numFmt numFmtId="169" formatCode="\$#,##0_);[Red]\(\$#,##0\)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8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Arial"/>
      <charset val="134"/>
    </font>
    <font>
      <u/>
      <sz val="11"/>
      <color rgb="FF800080"/>
      <name val="Calibri"/>
      <scheme val="minor"/>
    </font>
    <font>
      <u/>
      <sz val="11"/>
      <color rgb="FF0000FF"/>
      <name val="Calibri"/>
      <scheme val="minor"/>
    </font>
    <font>
      <b/>
      <sz val="16"/>
      <name val="微软雅黑"/>
    </font>
    <font>
      <sz val="9"/>
      <color theme="1"/>
      <name val="微软雅黑"/>
      <charset val="134"/>
    </font>
    <font>
      <b/>
      <sz val="12"/>
      <color theme="1"/>
      <name val="Calibri"/>
      <family val="2"/>
      <scheme val="minor"/>
    </font>
    <font>
      <sz val="10"/>
      <name val="微软雅黑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>
      <alignment vertical="center" wrapText="1"/>
    </xf>
    <xf numFmtId="167" fontId="8" fillId="0" borderId="1" xfId="1" applyNumberForma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7" fontId="7" fillId="5" borderId="1" xfId="1" applyNumberFormat="1" applyFont="1" applyFill="1" applyBorder="1" applyAlignment="1">
      <alignment vertical="center" wrapText="1"/>
    </xf>
    <xf numFmtId="167" fontId="7" fillId="0" borderId="1" xfId="1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165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/>
    </xf>
    <xf numFmtId="167" fontId="8" fillId="0" borderId="1" xfId="1" applyNumberForma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68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167" fontId="7" fillId="0" borderId="2" xfId="1" applyNumberFormat="1" applyFont="1" applyFill="1" applyBorder="1" applyAlignment="1">
      <alignment horizontal="left" vertical="center" wrapText="1"/>
    </xf>
    <xf numFmtId="167" fontId="3" fillId="0" borderId="3" xfId="0" applyNumberFormat="1" applyFont="1" applyFill="1" applyBorder="1" applyAlignment="1">
      <alignment horizontal="left" vertical="center" wrapText="1"/>
    </xf>
    <xf numFmtId="167" fontId="3" fillId="0" borderId="4" xfId="0" applyNumberFormat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167" fontId="8" fillId="0" borderId="2" xfId="1" applyNumberFormat="1" applyFill="1" applyBorder="1" applyAlignment="1">
      <alignment horizontal="center" vertical="center" wrapText="1"/>
    </xf>
    <xf numFmtId="167" fontId="8" fillId="0" borderId="3" xfId="1" applyNumberFormat="1" applyFill="1" applyBorder="1" applyAlignment="1">
      <alignment horizontal="center" vertical="center" wrapText="1"/>
    </xf>
    <xf numFmtId="167" fontId="8" fillId="0" borderId="4" xfId="1" applyNumberFormat="1" applyFill="1" applyBorder="1" applyAlignment="1">
      <alignment horizontal="center" vertical="center" wrapText="1"/>
    </xf>
    <xf numFmtId="167" fontId="8" fillId="0" borderId="1" xfId="1" applyNumberForma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9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</xdr:colOff>
      <xdr:row>32</xdr:row>
      <xdr:rowOff>29845</xdr:rowOff>
    </xdr:from>
    <xdr:to>
      <xdr:col>3</xdr:col>
      <xdr:colOff>385445</xdr:colOff>
      <xdr:row>32</xdr:row>
      <xdr:rowOff>551180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1150" y="22366605"/>
          <a:ext cx="854075" cy="521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47625</xdr:colOff>
      <xdr:row>13</xdr:row>
      <xdr:rowOff>29845</xdr:rowOff>
    </xdr:from>
    <xdr:to>
      <xdr:col>2</xdr:col>
      <xdr:colOff>872490</xdr:colOff>
      <xdr:row>13</xdr:row>
      <xdr:rowOff>810260</xdr:rowOff>
    </xdr:to>
    <xdr:pic>
      <xdr:nvPicPr>
        <xdr:cNvPr id="3" name="图片 2" descr="白底DNZ0357暖白色场景一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9245" y="8079105"/>
          <a:ext cx="824865" cy="78041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9</xdr:row>
      <xdr:rowOff>28575</xdr:rowOff>
    </xdr:from>
    <xdr:to>
      <xdr:col>3</xdr:col>
      <xdr:colOff>488315</xdr:colOff>
      <xdr:row>9</xdr:row>
      <xdr:rowOff>676910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69720" y="5474335"/>
          <a:ext cx="968375" cy="648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26035</xdr:colOff>
      <xdr:row>14</xdr:row>
      <xdr:rowOff>15240</xdr:rowOff>
    </xdr:from>
    <xdr:to>
      <xdr:col>3</xdr:col>
      <xdr:colOff>405765</xdr:colOff>
      <xdr:row>14</xdr:row>
      <xdr:rowOff>641985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7655" y="8890000"/>
          <a:ext cx="897890" cy="626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41275</xdr:colOff>
      <xdr:row>16</xdr:row>
      <xdr:rowOff>21590</xdr:rowOff>
    </xdr:from>
    <xdr:to>
      <xdr:col>2</xdr:col>
      <xdr:colOff>939165</xdr:colOff>
      <xdr:row>16</xdr:row>
      <xdr:rowOff>523875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2895" y="10306050"/>
          <a:ext cx="897890" cy="502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41275</xdr:colOff>
      <xdr:row>10</xdr:row>
      <xdr:rowOff>22225</xdr:rowOff>
    </xdr:from>
    <xdr:to>
      <xdr:col>2</xdr:col>
      <xdr:colOff>939165</xdr:colOff>
      <xdr:row>10</xdr:row>
      <xdr:rowOff>631825</xdr:rowOff>
    </xdr:to>
    <xdr:pic>
      <xdr:nvPicPr>
        <xdr:cNvPr id="7" name="图片 6" descr="C:/Users/Administrator/AppData/Local/Temp/picturecompress_20210429170348/output_1.jpgoutput_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2895" y="6191885"/>
          <a:ext cx="89789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69215</xdr:colOff>
      <xdr:row>21</xdr:row>
      <xdr:rowOff>50800</xdr:rowOff>
    </xdr:from>
    <xdr:to>
      <xdr:col>2</xdr:col>
      <xdr:colOff>423545</xdr:colOff>
      <xdr:row>21</xdr:row>
      <xdr:rowOff>610870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00835" y="13916660"/>
          <a:ext cx="354330" cy="560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38735</xdr:colOff>
      <xdr:row>6</xdr:row>
      <xdr:rowOff>41275</xdr:rowOff>
    </xdr:from>
    <xdr:to>
      <xdr:col>3</xdr:col>
      <xdr:colOff>311150</xdr:colOff>
      <xdr:row>6</xdr:row>
      <xdr:rowOff>613410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0355" y="3340735"/>
          <a:ext cx="790575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</xdr:colOff>
      <xdr:row>28</xdr:row>
      <xdr:rowOff>36195</xdr:rowOff>
    </xdr:from>
    <xdr:to>
      <xdr:col>3</xdr:col>
      <xdr:colOff>334645</xdr:colOff>
      <xdr:row>28</xdr:row>
      <xdr:rowOff>711835</xdr:rowOff>
    </xdr:to>
    <xdr:pic>
      <xdr:nvPicPr>
        <xdr:cNvPr id="11" name="图片 3" descr="166363434023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9245" y="19248755"/>
          <a:ext cx="805180" cy="675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21590</xdr:colOff>
      <xdr:row>29</xdr:row>
      <xdr:rowOff>44450</xdr:rowOff>
    </xdr:from>
    <xdr:to>
      <xdr:col>3</xdr:col>
      <xdr:colOff>454660</xdr:colOff>
      <xdr:row>29</xdr:row>
      <xdr:rowOff>628015</xdr:rowOff>
    </xdr:to>
    <xdr:pic>
      <xdr:nvPicPr>
        <xdr:cNvPr id="12" name="图片 2" descr="166363429820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3210" y="19980910"/>
          <a:ext cx="951230" cy="583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52705</xdr:colOff>
      <xdr:row>15</xdr:row>
      <xdr:rowOff>40005</xdr:rowOff>
    </xdr:from>
    <xdr:to>
      <xdr:col>3</xdr:col>
      <xdr:colOff>234950</xdr:colOff>
      <xdr:row>15</xdr:row>
      <xdr:rowOff>668020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4325" y="9600565"/>
          <a:ext cx="700405" cy="628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42545</xdr:colOff>
      <xdr:row>27</xdr:row>
      <xdr:rowOff>55245</xdr:rowOff>
    </xdr:from>
    <xdr:to>
      <xdr:col>3</xdr:col>
      <xdr:colOff>414655</xdr:colOff>
      <xdr:row>27</xdr:row>
      <xdr:rowOff>695960</xdr:rowOff>
    </xdr:to>
    <xdr:pic>
      <xdr:nvPicPr>
        <xdr:cNvPr id="14" name="图片 13" descr="168891962463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4165" y="18543905"/>
          <a:ext cx="890270" cy="64071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18</xdr:row>
      <xdr:rowOff>28575</xdr:rowOff>
    </xdr:from>
    <xdr:to>
      <xdr:col>3</xdr:col>
      <xdr:colOff>309245</xdr:colOff>
      <xdr:row>18</xdr:row>
      <xdr:rowOff>631190</xdr:rowOff>
    </xdr:to>
    <xdr:pic>
      <xdr:nvPicPr>
        <xdr:cNvPr id="15" name="图片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0670" y="11544935"/>
          <a:ext cx="808355" cy="602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50800</xdr:colOff>
      <xdr:row>19</xdr:row>
      <xdr:rowOff>20955</xdr:rowOff>
    </xdr:from>
    <xdr:to>
      <xdr:col>2</xdr:col>
      <xdr:colOff>1002030</xdr:colOff>
      <xdr:row>19</xdr:row>
      <xdr:rowOff>680720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2420" y="12185015"/>
          <a:ext cx="951230" cy="659765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</xdr:colOff>
      <xdr:row>11</xdr:row>
      <xdr:rowOff>34290</xdr:rowOff>
    </xdr:from>
    <xdr:to>
      <xdr:col>3</xdr:col>
      <xdr:colOff>349250</xdr:colOff>
      <xdr:row>11</xdr:row>
      <xdr:rowOff>505460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070" y="6889750"/>
          <a:ext cx="822960" cy="471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33020</xdr:colOff>
      <xdr:row>7</xdr:row>
      <xdr:rowOff>35560</xdr:rowOff>
    </xdr:from>
    <xdr:to>
      <xdr:col>3</xdr:col>
      <xdr:colOff>338455</xdr:colOff>
      <xdr:row>7</xdr:row>
      <xdr:rowOff>569595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64640" y="4058920"/>
          <a:ext cx="823595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50800</xdr:colOff>
      <xdr:row>24</xdr:row>
      <xdr:rowOff>13970</xdr:rowOff>
    </xdr:from>
    <xdr:to>
      <xdr:col>3</xdr:col>
      <xdr:colOff>420370</xdr:colOff>
      <xdr:row>24</xdr:row>
      <xdr:rowOff>640080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2420" y="16165830"/>
          <a:ext cx="887730" cy="626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</xdr:colOff>
      <xdr:row>30</xdr:row>
      <xdr:rowOff>20320</xdr:rowOff>
    </xdr:from>
    <xdr:to>
      <xdr:col>3</xdr:col>
      <xdr:colOff>473710</xdr:colOff>
      <xdr:row>30</xdr:row>
      <xdr:rowOff>696595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6385" y="20680680"/>
          <a:ext cx="967105" cy="676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84455</xdr:colOff>
      <xdr:row>25</xdr:row>
      <xdr:rowOff>25400</xdr:rowOff>
    </xdr:from>
    <xdr:to>
      <xdr:col>3</xdr:col>
      <xdr:colOff>244475</xdr:colOff>
      <xdr:row>25</xdr:row>
      <xdr:rowOff>770890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6075" y="16837660"/>
          <a:ext cx="678180" cy="745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8</xdr:row>
      <xdr:rowOff>43180</xdr:rowOff>
    </xdr:from>
    <xdr:to>
      <xdr:col>3</xdr:col>
      <xdr:colOff>490220</xdr:colOff>
      <xdr:row>8</xdr:row>
      <xdr:rowOff>728345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64005" y="4650740"/>
          <a:ext cx="975995" cy="685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26670</xdr:colOff>
      <xdr:row>20</xdr:row>
      <xdr:rowOff>27305</xdr:rowOff>
    </xdr:from>
    <xdr:to>
      <xdr:col>3</xdr:col>
      <xdr:colOff>488315</xdr:colOff>
      <xdr:row>20</xdr:row>
      <xdr:rowOff>687070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8290" y="13054965"/>
          <a:ext cx="979805" cy="659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</xdr:colOff>
      <xdr:row>31</xdr:row>
      <xdr:rowOff>12065</xdr:rowOff>
    </xdr:from>
    <xdr:to>
      <xdr:col>3</xdr:col>
      <xdr:colOff>161290</xdr:colOff>
      <xdr:row>31</xdr:row>
      <xdr:rowOff>795020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4960" y="21510625"/>
          <a:ext cx="626110" cy="782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</xdr:colOff>
      <xdr:row>23</xdr:row>
      <xdr:rowOff>36195</xdr:rowOff>
    </xdr:from>
    <xdr:to>
      <xdr:col>3</xdr:col>
      <xdr:colOff>192405</xdr:colOff>
      <xdr:row>23</xdr:row>
      <xdr:rowOff>803275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3530" y="15349855"/>
          <a:ext cx="668655" cy="767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65405</xdr:colOff>
      <xdr:row>26</xdr:row>
      <xdr:rowOff>28575</xdr:rowOff>
    </xdr:from>
    <xdr:to>
      <xdr:col>3</xdr:col>
      <xdr:colOff>285750</xdr:colOff>
      <xdr:row>26</xdr:row>
      <xdr:rowOff>699135</xdr:rowOff>
    </xdr:to>
    <xdr:pic>
      <xdr:nvPicPr>
        <xdr:cNvPr id="26" name="图片 25" descr="4403732b4455d65d02cc1904c578b5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1597025" y="17679035"/>
          <a:ext cx="738505" cy="67056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243205</xdr:colOff>
      <xdr:row>12</xdr:row>
      <xdr:rowOff>614680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1620" y="7401560"/>
          <a:ext cx="761365" cy="614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26035</xdr:colOff>
      <xdr:row>4</xdr:row>
      <xdr:rowOff>14605</xdr:rowOff>
    </xdr:from>
    <xdr:to>
      <xdr:col>3</xdr:col>
      <xdr:colOff>140335</xdr:colOff>
      <xdr:row>4</xdr:row>
      <xdr:rowOff>645160</xdr:rowOff>
    </xdr:to>
    <xdr:pic>
      <xdr:nvPicPr>
        <xdr:cNvPr id="28" name="图片 27" descr="1689090271245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7655" y="1967865"/>
          <a:ext cx="632460" cy="630555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</xdr:colOff>
      <xdr:row>3</xdr:row>
      <xdr:rowOff>20320</xdr:rowOff>
    </xdr:from>
    <xdr:to>
      <xdr:col>3</xdr:col>
      <xdr:colOff>120650</xdr:colOff>
      <xdr:row>3</xdr:row>
      <xdr:rowOff>654050</xdr:rowOff>
    </xdr:to>
    <xdr:pic>
      <xdr:nvPicPr>
        <xdr:cNvPr id="29" name="图片 28" descr="1689090318787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6385" y="1313180"/>
          <a:ext cx="614045" cy="63373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</xdr:row>
      <xdr:rowOff>16510</xdr:rowOff>
    </xdr:from>
    <xdr:to>
      <xdr:col>3</xdr:col>
      <xdr:colOff>163830</xdr:colOff>
      <xdr:row>2</xdr:row>
      <xdr:rowOff>681355</xdr:rowOff>
    </xdr:to>
    <xdr:pic>
      <xdr:nvPicPr>
        <xdr:cNvPr id="30" name="图片 29" descr="168909045171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7020" y="610870"/>
          <a:ext cx="656590" cy="66484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4</xdr:row>
      <xdr:rowOff>698500</xdr:rowOff>
    </xdr:from>
    <xdr:to>
      <xdr:col>3</xdr:col>
      <xdr:colOff>102235</xdr:colOff>
      <xdr:row>5</xdr:row>
      <xdr:rowOff>610870</xdr:rowOff>
    </xdr:to>
    <xdr:pic>
      <xdr:nvPicPr>
        <xdr:cNvPr id="31" name="图片 30" descr="1689090510943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7020" y="2651760"/>
          <a:ext cx="594995" cy="61087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</xdr:colOff>
      <xdr:row>17</xdr:row>
      <xdr:rowOff>4445</xdr:rowOff>
    </xdr:from>
    <xdr:to>
      <xdr:col>3</xdr:col>
      <xdr:colOff>360680</xdr:colOff>
      <xdr:row>17</xdr:row>
      <xdr:rowOff>592455</xdr:rowOff>
    </xdr:to>
    <xdr:pic>
      <xdr:nvPicPr>
        <xdr:cNvPr id="32" name="图片 31" descr="168909251911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8290" y="10873105"/>
          <a:ext cx="852170" cy="58801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22</xdr:row>
      <xdr:rowOff>0</xdr:rowOff>
    </xdr:from>
    <xdr:to>
      <xdr:col>2</xdr:col>
      <xdr:colOff>423545</xdr:colOff>
      <xdr:row>22</xdr:row>
      <xdr:rowOff>683895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9245" y="14589760"/>
          <a:ext cx="375920" cy="6838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Benjara-Industrial-Metal-Shelves-Black/dp/B07WRJB7L2" TargetMode="External"/><Relationship Id="rId13" Type="http://schemas.openxmlformats.org/officeDocument/2006/relationships/hyperlink" Target="https://www.amazon.com/-/zh_TW/GRACIOUS-140-9-130-9-%E9%81%A9%E7%94%A8%E6%96%BC%E5%AE%B6%E5%BA%AD%E8%BE%A6%E5%85%AC%E5%AE%A4-%E7%8F%BE%E4%BB%A3%E5%AE%B6%E5%BA%AD%E8%BE%A6%E5%85%AC%E5%AE%A4%E5%AD%B8%E7%BF%92%E5%AF%AB%E4%BD%9C%E5%B7%A5%E4%BD%9C%E7%AB%99/dp/B0BKJT3ZK1" TargetMode="External"/><Relationship Id="rId18" Type="http://schemas.openxmlformats.org/officeDocument/2006/relationships/hyperlink" Target="https://www.amazon.com/Monarch-Specialties-7950P-Table-Taupe/dp/B07G84LWLC" TargetMode="External"/><Relationship Id="rId26" Type="http://schemas.openxmlformats.org/officeDocument/2006/relationships/hyperlink" Target="https://pan.baidu.com/s/1m-AUl8vuoXMfWwmqa-qtuA?pwd=vpky" TargetMode="External"/><Relationship Id="rId39" Type="http://schemas.openxmlformats.org/officeDocument/2006/relationships/hyperlink" Target="https://pan.baidu.com/s/18tpKDGrj8mnX4tzxd0xSgA?pwd=rwqv" TargetMode="External"/><Relationship Id="rId3" Type="http://schemas.openxmlformats.org/officeDocument/2006/relationships/hyperlink" Target="https://www.amazon.com/Naspaluro-Computer-Assembly-Foldable-Workstation/dp/B09247LDCL/ref=sr_1_3?crid=N8OQWCBWX77K&amp;keywords=naspaluro+desk&amp;qid=1688575106&amp;s=home-garden&amp;sprefix=naspaluro+des%2Cgarden%2C895&amp;sr=1-3" TargetMode="External"/><Relationship Id="rId21" Type="http://schemas.openxmlformats.org/officeDocument/2006/relationships/hyperlink" Target="https://www.amazon.com/-/zh_TW/401G-Orbelle-Trading-%E5%AC%B0%E5%85%92%E5%BA%8A-%E7%81%B0%E8%89%B2/dp/B00NMDF0L6" TargetMode="External"/><Relationship Id="rId34" Type="http://schemas.openxmlformats.org/officeDocument/2006/relationships/hyperlink" Target="https://pan.baidu.com/s/1pbC9HGeU19tW2dfc4YhWfw?pwd=72am" TargetMode="External"/><Relationship Id="rId42" Type="http://schemas.openxmlformats.org/officeDocument/2006/relationships/hyperlink" Target="https://pan.baidu.com/s/14ektafplp1l2Oo1fd0MtMQ?pwd=5fue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amazon.com/-/zh_TW/GCBG3001/dp/B08XX175LG" TargetMode="External"/><Relationship Id="rId12" Type="http://schemas.openxmlformats.org/officeDocument/2006/relationships/hyperlink" Target="https://ivinta.com/collections/home-office/products/ivinta-reversible-l-shaped-corner-desk-with-keyboard-tray" TargetMode="External"/><Relationship Id="rId17" Type="http://schemas.openxmlformats.org/officeDocument/2006/relationships/hyperlink" Target="https://www.amazon.co.uk/sogesfurniture-Kitchen-Microwave-Workstation-BHUS-171-BK/dp/B07QZRBD7T?th=1" TargetMode="External"/><Relationship Id="rId25" Type="http://schemas.openxmlformats.org/officeDocument/2006/relationships/hyperlink" Target="https://pan.baidu.com/s/1XrpsUB0WizIyPv9Dbos2mw?pwd=kzuy" TargetMode="External"/><Relationship Id="rId33" Type="http://schemas.openxmlformats.org/officeDocument/2006/relationships/hyperlink" Target="https://pan.baidu.com/s/1RyaqG6aE0O7li9eblXodtw?pwd=2pbk" TargetMode="External"/><Relationship Id="rId38" Type="http://schemas.openxmlformats.org/officeDocument/2006/relationships/hyperlink" Target="https://pan.baidu.com/s/1cNMSl4Q0yofX4LmVRUDA2w?pwd=563t" TargetMode="External"/><Relationship Id="rId46" Type="http://schemas.openxmlformats.org/officeDocument/2006/relationships/hyperlink" Target="https://pan.baidu.com/s/1ZTTEfdv2ou3cWW7NagpFSQ?pwd=i5tz" TargetMode="External"/><Relationship Id="rId2" Type="http://schemas.openxmlformats.org/officeDocument/2006/relationships/hyperlink" Target="https://www.amazon.com/-/zh_TW/Leopard-Outdoor-Products-%E9%81%A9%E7%94%A8%E6%96%BC%E5%B0%8F%E7%A9%BA%E9%96%93-%E5%B0%8F%E5%B7%A7%E5%AD%B8%E7%BF%92%E9%96%B1%E8%AE%80%E6%A1%8C/dp/B091TCNYK5?th=1" TargetMode="External"/><Relationship Id="rId16" Type="http://schemas.openxmlformats.org/officeDocument/2006/relationships/hyperlink" Target="https://www.amazon.com.au/Meerveil-Bookcase-Standing-Asymmetric-Industrial/dp/B098JTJS29" TargetMode="External"/><Relationship Id="rId20" Type="http://schemas.openxmlformats.org/officeDocument/2006/relationships/hyperlink" Target="https://www.monaco.ubuy.com/en/product/1AGLVZM6G-dewel-printer-stand-printer-rack-width-23-6-inches-60-cm-depth-19-7-inches-50-cm-height-27-6-inches-70-cm-total-load-capacity-198-4-lbs-90" TargetMode="External"/><Relationship Id="rId29" Type="http://schemas.openxmlformats.org/officeDocument/2006/relationships/hyperlink" Target="https://pan.baidu.com/s/1Y3QctzG6xXQs4GAE2pXINQ?pwd=6wuw" TargetMode="External"/><Relationship Id="rId41" Type="http://schemas.openxmlformats.org/officeDocument/2006/relationships/hyperlink" Target="https://pan.baidu.com/s/11uNCRwVbC28ngkR4qMl8_A?pwd=e98a" TargetMode="External"/><Relationship Id="rId1" Type="http://schemas.openxmlformats.org/officeDocument/2006/relationships/hyperlink" Target="https://www.amazon.in/VASAGLE-INDESTIC-Cocktail-Industrial-ULCT065B01/dp/B0894SST2D" TargetMode="External"/><Relationship Id="rId6" Type="http://schemas.openxmlformats.org/officeDocument/2006/relationships/hyperlink" Target="https://www.ubuy.hk/en/product/1AEPFZ1OM-function-home-48-rolling-counter-height-table-kitchen-bar-table-with-wheels-contemporary-pub-dining-table-high-writing-computer-table-for" TargetMode="External"/><Relationship Id="rId11" Type="http://schemas.openxmlformats.org/officeDocument/2006/relationships/hyperlink" Target="https://www.mydeal.com.au/foret-computer-desk-office-table-storage-shelf-study-work-metal-antique-brown-9752214" TargetMode="External"/><Relationship Id="rId24" Type="http://schemas.openxmlformats.org/officeDocument/2006/relationships/hyperlink" Target="https://pan.baidu.com/s/1uuJXi8_KgEvCjiA1P9LEmQ?pwd=s86v" TargetMode="External"/><Relationship Id="rId32" Type="http://schemas.openxmlformats.org/officeDocument/2006/relationships/hyperlink" Target="https://pan.baidu.com/s/1hEA42uuBxiIKZltwZGnvGg?pwd=chcr" TargetMode="External"/><Relationship Id="rId37" Type="http://schemas.openxmlformats.org/officeDocument/2006/relationships/hyperlink" Target="https://pan.baidu.com/s/1dargxYhTuYOS0H3pwMKWfw?pwd=wyp8" TargetMode="External"/><Relationship Id="rId40" Type="http://schemas.openxmlformats.org/officeDocument/2006/relationships/hyperlink" Target="https://pan.baidu.com/s/1tgoteNfY2Y_LphWQh6PriA?pwd=f3rm" TargetMode="External"/><Relationship Id="rId45" Type="http://schemas.openxmlformats.org/officeDocument/2006/relationships/hyperlink" Target="https://pan.baidu.com/s/1_RN2_zRz8vLQbum1Msoceg?pwd=9fch" TargetMode="External"/><Relationship Id="rId5" Type="http://schemas.openxmlformats.org/officeDocument/2006/relationships/hyperlink" Target="https://homefeelwood.en.made-in-china.com/product/vdkfVPuDnrhq/China-Amazon-Hot-Sell-Laptop-Stand-Study-Writing-Table-Bedroom-Computer-Desk-HF-WF210718-.html" TargetMode="External"/><Relationship Id="rId15" Type="http://schemas.openxmlformats.org/officeDocument/2006/relationships/hyperlink" Target="https://www.amazon.com/-/zh_TW/MELLCOM-%E5%B1%A4%E5%B7%A5%E6%A5%AD%E6%A2%AF%E6%9E%B6-%E6%9C%A8%E8%A3%BD%E7%8F%BE%E4%BB%A3%E6%9B%B8%E6%9E%B6-%E5%A3%81%E6%8E%9B%E5%BC%8F%E6%A4%8D%E7%89%A9%E8%8A%B1%E5%8D%89%E6%94%B6%E7%B4%8D%E6%9E%B6-%E9%81%A9%E7%94%A8%E6%96%BC%E5%AE%A2%E5%BB%B3%E3%80%81%E6%B5%B4%E5%AE%A4%E3%80%81%E5%BB%9A%E6%88%BF%E3%80%81%E9%99%BD%E5%8F%B0/dp/B08MWDBGNP" TargetMode="External"/><Relationship Id="rId23" Type="http://schemas.openxmlformats.org/officeDocument/2006/relationships/hyperlink" Target="https://www.mydeal.com.au/foret-computer-desk-with-2-tier-shelves-home-office-writing-study-table-white-black-metal-10031678" TargetMode="External"/><Relationship Id="rId28" Type="http://schemas.openxmlformats.org/officeDocument/2006/relationships/hyperlink" Target="https://pan.baidu.com/s/1aJsgFInsLRPX159lY2Gl6A?pwd=7i5n" TargetMode="External"/><Relationship Id="rId36" Type="http://schemas.openxmlformats.org/officeDocument/2006/relationships/hyperlink" Target="https://pan.baidu.com/s/1lGMrDkNxdosZ--wXmKjo4w?pwd=a25f" TargetMode="External"/><Relationship Id="rId10" Type="http://schemas.openxmlformats.org/officeDocument/2006/relationships/hyperlink" Target="https://ivinta.com/collections/home-office/products/ivinta-reversible-l-shaped-corner-desk-with-keyboard-tray" TargetMode="External"/><Relationship Id="rId19" Type="http://schemas.openxmlformats.org/officeDocument/2006/relationships/hyperlink" Target="https://www.amazon.com/Bamworld-Stands-Outdoor-Multiple-Balcony/dp/B0C5WGGZZ1/ref=pd_vtp_h_pd_vtp_h_sccl_4/131-3705300-3494111?pd_rd_w=KDpop&amp;content-id=amzn1.sym.e16c7d1a-0497-4008-b7be-636e59b1dfaf&amp;pf_rd_p=e16c7d1a-0497-4008-b7be-636e59b1dfaf&amp;pf_rd_r=6KB5Z3P4CS7CA71BNH0Y&amp;pd_rd_wg=9guZ3&amp;pd_rd_r=4943bf6e-98f6-4e79-86dd-7915d81739e1&amp;pd_rd_i=B09234GQXV&amp;th=1" TargetMode="External"/><Relationship Id="rId31" Type="http://schemas.openxmlformats.org/officeDocument/2006/relationships/hyperlink" Target="https://pan.baidu.com/s/1jLFlLE7aYQDkWXCmoi7APQ?pwd=cg81" TargetMode="External"/><Relationship Id="rId44" Type="http://schemas.openxmlformats.org/officeDocument/2006/relationships/hyperlink" Target="https://pan.baidu.com/s/1tpcxrVgLxevDnvvZv9Wf5w?pwd=yc8a" TargetMode="External"/><Relationship Id="rId4" Type="http://schemas.openxmlformats.org/officeDocument/2006/relationships/hyperlink" Target="https://www.ebay.com/p/6044077468?iid=145161077753" TargetMode="External"/><Relationship Id="rId9" Type="http://schemas.openxmlformats.org/officeDocument/2006/relationships/hyperlink" Target="https://www.amazon.com/-/zh_TW/BM197490/dp/B07WRJB7L2" TargetMode="External"/><Relationship Id="rId14" Type="http://schemas.openxmlformats.org/officeDocument/2006/relationships/hyperlink" Target="https://www.amazon.com/-/zh_TW/BM233143/dp/B08MTTSVXP" TargetMode="External"/><Relationship Id="rId22" Type="http://schemas.openxmlformats.org/officeDocument/2006/relationships/hyperlink" Target="https://www.amazon.com/-/zh_TW/%E6%8E%A7%E5%88%B6%E5%8F%B0%E6%B2%99%E7%99%BC%E6%A1%8C-%E9%81%A9%E7%94%A8%E6%96%BC%E5%85%A5%E5%8F%A3%E8%99%95-%E9%81%A9%E7%94%A8%E6%96%BC%E8%B5%B0%E5%BB%8A%E6%8A%98%E7%96%8A%E9%9B%BB%E8%A6%96-%E5%AE%B6%E5%BA%AD%E8%BE%A6%E5%85%AC%E5%AE%A4-%E8%83%A1%E6%A1%83%E6%9C%A8%E6%A3%95%E8%89%B2/dp/B08NW3D3CB" TargetMode="External"/><Relationship Id="rId27" Type="http://schemas.openxmlformats.org/officeDocument/2006/relationships/hyperlink" Target="https://pan.baidu.com/s/1fd7MLxikceQwu01_gwgiSA?pwd=f7q9" TargetMode="External"/><Relationship Id="rId30" Type="http://schemas.openxmlformats.org/officeDocument/2006/relationships/hyperlink" Target="https://pan.baidu.com/s/1AdLICuqup7qFyGbfgeSNCw?pwd=tnzw" TargetMode="External"/><Relationship Id="rId35" Type="http://schemas.openxmlformats.org/officeDocument/2006/relationships/hyperlink" Target="https://pan.baidu.com/s/1mjA3aULbwQQiF6pOfkOQdA?pwd=84eq" TargetMode="External"/><Relationship Id="rId43" Type="http://schemas.openxmlformats.org/officeDocument/2006/relationships/hyperlink" Target="https://pan.baidu.com/s/1ygLFSGC6cHtQU1RJrRoOQg?pwd=rieh" TargetMode="External"/><Relationship Id="rId4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M34"/>
  <sheetViews>
    <sheetView tabSelected="1" workbookViewId="0">
      <selection activeCell="K2" sqref="K2"/>
    </sheetView>
  </sheetViews>
  <sheetFormatPr defaultColWidth="8.85546875" defaultRowHeight="15"/>
  <cols>
    <col min="1" max="1" width="4.28515625" style="1" bestFit="1" customWidth="1"/>
    <col min="2" max="2" width="16.42578125" style="1" bestFit="1" customWidth="1"/>
    <col min="3" max="3" width="7.5703125" style="1" bestFit="1" customWidth="1"/>
    <col min="4" max="4" width="12.28515625" style="2" bestFit="1" customWidth="1"/>
    <col min="5" max="5" width="6.42578125" style="2" bestFit="1" customWidth="1"/>
    <col min="6" max="6" width="9" style="1" bestFit="1" customWidth="1"/>
    <col min="7" max="7" width="21.5703125" style="1" bestFit="1" customWidth="1"/>
    <col min="8" max="8" width="8.28515625" style="1" bestFit="1" customWidth="1"/>
    <col min="9" max="9" width="13.7109375" style="1" bestFit="1" customWidth="1"/>
    <col min="10" max="10" width="7.42578125" style="1" bestFit="1" customWidth="1"/>
    <col min="11" max="12" width="17.7109375" style="1" bestFit="1" customWidth="1"/>
    <col min="13" max="13" width="9" style="1" bestFit="1" customWidth="1"/>
    <col min="14" max="14" width="15.7109375" style="1" customWidth="1"/>
    <col min="15" max="15" width="28.7109375" style="1" bestFit="1" customWidth="1"/>
    <col min="16" max="16" width="19" style="1" bestFit="1" customWidth="1"/>
    <col min="17" max="17" width="11.5703125" style="1" bestFit="1" customWidth="1"/>
    <col min="18" max="18" width="23.140625" style="1" bestFit="1" customWidth="1"/>
    <col min="19" max="19" width="24.42578125" style="1" bestFit="1" customWidth="1"/>
    <col min="20" max="20" width="18.28515625" style="1" bestFit="1" customWidth="1"/>
    <col min="21" max="21" width="18.85546875" style="1" bestFit="1" customWidth="1"/>
    <col min="22" max="16367" width="8.85546875" style="1"/>
  </cols>
  <sheetData>
    <row r="1" spans="1:21" s="1" customFormat="1" ht="15.75">
      <c r="A1" s="33" t="s">
        <v>140</v>
      </c>
      <c r="B1" s="33" t="s">
        <v>141</v>
      </c>
      <c r="C1" s="33" t="s">
        <v>142</v>
      </c>
      <c r="D1" s="34" t="s">
        <v>143</v>
      </c>
      <c r="E1" s="34" t="s">
        <v>144</v>
      </c>
      <c r="F1" s="33" t="s">
        <v>145</v>
      </c>
      <c r="G1" s="33" t="s">
        <v>146</v>
      </c>
      <c r="H1" s="33" t="s">
        <v>148</v>
      </c>
      <c r="I1" s="33" t="s">
        <v>149</v>
      </c>
      <c r="J1" s="33" t="s">
        <v>150</v>
      </c>
      <c r="K1" s="33" t="s">
        <v>160</v>
      </c>
      <c r="L1" s="33" t="s">
        <v>159</v>
      </c>
      <c r="M1" s="33" t="s">
        <v>151</v>
      </c>
      <c r="N1" s="33" t="s">
        <v>152</v>
      </c>
      <c r="O1" s="33" t="s">
        <v>153</v>
      </c>
      <c r="P1" s="33" t="s">
        <v>154</v>
      </c>
      <c r="Q1" s="33" t="s">
        <v>153</v>
      </c>
      <c r="R1" s="33" t="s">
        <v>155</v>
      </c>
      <c r="S1" s="33" t="s">
        <v>156</v>
      </c>
      <c r="T1" s="33" t="s">
        <v>157</v>
      </c>
      <c r="U1" s="33" t="s">
        <v>158</v>
      </c>
    </row>
    <row r="2" spans="1:21" s="37" customFormat="1" ht="13.15" customHeight="1">
      <c r="A2" s="35" t="s">
        <v>0</v>
      </c>
      <c r="B2" s="3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36" t="s">
        <v>8</v>
      </c>
      <c r="J2" s="36" t="s">
        <v>9</v>
      </c>
      <c r="K2" s="11" t="s">
        <v>10</v>
      </c>
      <c r="L2" s="38" t="s">
        <v>11</v>
      </c>
      <c r="M2" s="12" t="s">
        <v>12</v>
      </c>
      <c r="N2" s="12" t="s">
        <v>13</v>
      </c>
      <c r="O2" s="12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</row>
    <row r="3" spans="1:21" s="1" customFormat="1" ht="55.15" customHeight="1">
      <c r="A3" s="60">
        <v>1</v>
      </c>
      <c r="B3" s="61" t="s">
        <v>21</v>
      </c>
      <c r="C3" s="4"/>
      <c r="D3" s="5" t="s">
        <v>22</v>
      </c>
      <c r="E3" s="5" t="s">
        <v>23</v>
      </c>
      <c r="F3" s="6">
        <v>109</v>
      </c>
      <c r="G3" s="62" t="s">
        <v>147</v>
      </c>
      <c r="H3" s="6">
        <v>109</v>
      </c>
      <c r="I3" s="62" t="s">
        <v>24</v>
      </c>
      <c r="J3" s="50">
        <v>8.15</v>
      </c>
      <c r="K3" s="53">
        <v>36</v>
      </c>
      <c r="L3" s="39">
        <f>SUM(K3)*H3</f>
        <v>3924</v>
      </c>
      <c r="M3" s="55">
        <v>69.989999999999995</v>
      </c>
      <c r="N3" s="42" t="s">
        <v>25</v>
      </c>
      <c r="O3" s="46" t="s">
        <v>26</v>
      </c>
      <c r="P3" s="14" t="s">
        <v>27</v>
      </c>
      <c r="Q3" s="14" t="s">
        <v>27</v>
      </c>
      <c r="R3" s="32"/>
      <c r="S3" s="32"/>
      <c r="T3" s="32"/>
      <c r="U3" s="32"/>
    </row>
    <row r="4" spans="1:21" s="1" customFormat="1" ht="52.15" customHeight="1">
      <c r="A4" s="60"/>
      <c r="B4" s="61"/>
      <c r="C4" s="4"/>
      <c r="D4" s="5" t="s">
        <v>28</v>
      </c>
      <c r="E4" s="5" t="s">
        <v>29</v>
      </c>
      <c r="F4" s="6">
        <v>53</v>
      </c>
      <c r="G4" s="63"/>
      <c r="H4" s="6">
        <v>53</v>
      </c>
      <c r="I4" s="63"/>
      <c r="J4" s="51"/>
      <c r="K4" s="54"/>
      <c r="L4" s="39">
        <f>SUM(F4)*K3</f>
        <v>1908</v>
      </c>
      <c r="M4" s="56"/>
      <c r="N4" s="43"/>
      <c r="O4" s="47"/>
      <c r="P4" s="14" t="s">
        <v>27</v>
      </c>
      <c r="Q4" s="14" t="s">
        <v>27</v>
      </c>
      <c r="R4" s="32"/>
      <c r="S4" s="32"/>
      <c r="T4" s="32"/>
      <c r="U4" s="32"/>
    </row>
    <row r="5" spans="1:21" s="1" customFormat="1" ht="55.15" customHeight="1">
      <c r="A5" s="60"/>
      <c r="B5" s="61"/>
      <c r="C5" s="4"/>
      <c r="D5" s="5" t="s">
        <v>30</v>
      </c>
      <c r="E5" s="5" t="s">
        <v>31</v>
      </c>
      <c r="F5" s="6">
        <v>6</v>
      </c>
      <c r="G5" s="63"/>
      <c r="H5" s="6">
        <v>6</v>
      </c>
      <c r="I5" s="63"/>
      <c r="J5" s="51"/>
      <c r="K5" s="54"/>
      <c r="L5" s="39">
        <f>SUM(F5)*K3</f>
        <v>216</v>
      </c>
      <c r="M5" s="56"/>
      <c r="N5" s="43"/>
      <c r="O5" s="47"/>
      <c r="P5" s="14" t="s">
        <v>27</v>
      </c>
      <c r="Q5" s="14" t="s">
        <v>27</v>
      </c>
      <c r="R5" s="14" t="s">
        <v>27</v>
      </c>
      <c r="S5" s="14" t="s">
        <v>27</v>
      </c>
      <c r="T5" s="14" t="s">
        <v>27</v>
      </c>
      <c r="U5" s="32"/>
    </row>
    <row r="6" spans="1:21" s="1" customFormat="1" ht="51" customHeight="1">
      <c r="A6" s="60"/>
      <c r="B6" s="61"/>
      <c r="C6" s="4"/>
      <c r="D6" s="5" t="s">
        <v>32</v>
      </c>
      <c r="E6" s="5" t="s">
        <v>33</v>
      </c>
      <c r="F6" s="6">
        <f>155+351</f>
        <v>506</v>
      </c>
      <c r="G6" s="64"/>
      <c r="H6" s="6">
        <f>155+351</f>
        <v>506</v>
      </c>
      <c r="I6" s="64"/>
      <c r="J6" s="52"/>
      <c r="K6" s="54"/>
      <c r="L6" s="39">
        <f>SUM(F6)*K3</f>
        <v>18216</v>
      </c>
      <c r="M6" s="57"/>
      <c r="N6" s="44"/>
      <c r="O6" s="48"/>
      <c r="P6" s="14" t="s">
        <v>27</v>
      </c>
      <c r="Q6" s="14" t="s">
        <v>27</v>
      </c>
      <c r="S6" s="14" t="s">
        <v>27</v>
      </c>
      <c r="T6" s="32"/>
      <c r="U6" s="32"/>
    </row>
    <row r="7" spans="1:21" s="1" customFormat="1" ht="57" customHeight="1">
      <c r="A7" s="7">
        <v>2</v>
      </c>
      <c r="B7" s="8" t="s">
        <v>34</v>
      </c>
      <c r="C7" s="4"/>
      <c r="D7" s="5" t="s">
        <v>35</v>
      </c>
      <c r="E7" s="5"/>
      <c r="F7" s="3">
        <v>310</v>
      </c>
      <c r="G7" s="8" t="s">
        <v>147</v>
      </c>
      <c r="H7" s="3">
        <v>310</v>
      </c>
      <c r="I7" s="10" t="s">
        <v>36</v>
      </c>
      <c r="J7" s="15">
        <v>8.3000000000000007</v>
      </c>
      <c r="K7" s="13">
        <v>36</v>
      </c>
      <c r="L7" s="40">
        <f>SUM(F7)*K7</f>
        <v>11160</v>
      </c>
      <c r="M7" s="16">
        <v>69.989999999999995</v>
      </c>
      <c r="N7" s="17" t="s">
        <v>37</v>
      </c>
      <c r="O7" s="18" t="s">
        <v>38</v>
      </c>
      <c r="P7" s="14" t="s">
        <v>27</v>
      </c>
      <c r="Q7" s="14" t="s">
        <v>27</v>
      </c>
      <c r="R7" s="14" t="s">
        <v>27</v>
      </c>
      <c r="S7" s="14" t="s">
        <v>27</v>
      </c>
      <c r="T7" s="14" t="s">
        <v>27</v>
      </c>
      <c r="U7" s="14"/>
    </row>
    <row r="8" spans="1:21" s="1" customFormat="1" ht="46.15" customHeight="1">
      <c r="A8" s="7">
        <v>3</v>
      </c>
      <c r="B8" s="8" t="s">
        <v>39</v>
      </c>
      <c r="C8" s="4"/>
      <c r="D8" s="5" t="s">
        <v>40</v>
      </c>
      <c r="E8" s="5"/>
      <c r="F8" s="6">
        <v>431</v>
      </c>
      <c r="G8" s="9" t="s">
        <v>147</v>
      </c>
      <c r="H8" s="6">
        <v>431</v>
      </c>
      <c r="I8" s="10" t="s">
        <v>41</v>
      </c>
      <c r="J8" s="15">
        <v>14.5</v>
      </c>
      <c r="K8" s="13">
        <v>37</v>
      </c>
      <c r="L8" s="40">
        <f t="shared" ref="L8:L17" si="0">SUM(F8)*K8</f>
        <v>15947</v>
      </c>
      <c r="M8" s="4"/>
      <c r="N8" s="19" t="s">
        <v>42</v>
      </c>
      <c r="O8" s="18" t="s">
        <v>43</v>
      </c>
      <c r="P8" s="14" t="s">
        <v>27</v>
      </c>
      <c r="Q8" s="14" t="s">
        <v>27</v>
      </c>
      <c r="R8" s="14" t="s">
        <v>27</v>
      </c>
      <c r="S8" s="14" t="s">
        <v>27</v>
      </c>
      <c r="T8" s="14" t="s">
        <v>27</v>
      </c>
      <c r="U8" s="14" t="s">
        <v>27</v>
      </c>
    </row>
    <row r="9" spans="1:21" s="1" customFormat="1" ht="66" customHeight="1">
      <c r="A9" s="7">
        <v>4</v>
      </c>
      <c r="B9" s="9" t="s">
        <v>44</v>
      </c>
      <c r="C9" s="4"/>
      <c r="D9" s="5" t="s">
        <v>45</v>
      </c>
      <c r="E9" s="5"/>
      <c r="F9" s="3">
        <f>343+150</f>
        <v>493</v>
      </c>
      <c r="G9" s="9" t="s">
        <v>147</v>
      </c>
      <c r="H9" s="3">
        <f>343+150</f>
        <v>493</v>
      </c>
      <c r="I9" s="9" t="s">
        <v>46</v>
      </c>
      <c r="J9" s="15">
        <v>16.7</v>
      </c>
      <c r="K9" s="13">
        <v>37</v>
      </c>
      <c r="L9" s="40">
        <f t="shared" si="0"/>
        <v>18241</v>
      </c>
      <c r="M9" s="4"/>
      <c r="N9" s="20"/>
      <c r="O9" s="21"/>
      <c r="P9" s="14" t="s">
        <v>27</v>
      </c>
      <c r="Q9" s="21"/>
      <c r="R9" s="22"/>
      <c r="S9" s="14" t="s">
        <v>27</v>
      </c>
      <c r="T9" s="14" t="s">
        <v>27</v>
      </c>
      <c r="U9" s="14" t="s">
        <v>27</v>
      </c>
    </row>
    <row r="10" spans="1:21" s="1" customFormat="1" ht="57" customHeight="1">
      <c r="A10" s="7">
        <v>5</v>
      </c>
      <c r="B10" s="9" t="s">
        <v>47</v>
      </c>
      <c r="C10" s="4"/>
      <c r="D10" s="5" t="s">
        <v>48</v>
      </c>
      <c r="E10" s="5"/>
      <c r="F10" s="3">
        <v>439</v>
      </c>
      <c r="G10" s="10" t="s">
        <v>147</v>
      </c>
      <c r="H10" s="3">
        <v>439</v>
      </c>
      <c r="I10" s="10" t="s">
        <v>49</v>
      </c>
      <c r="J10" s="15">
        <v>13.53</v>
      </c>
      <c r="K10" s="13">
        <v>42</v>
      </c>
      <c r="L10" s="40">
        <f t="shared" si="0"/>
        <v>18438</v>
      </c>
      <c r="M10" s="4"/>
      <c r="N10" s="22" t="s">
        <v>50</v>
      </c>
      <c r="O10" s="18" t="s">
        <v>51</v>
      </c>
      <c r="P10" s="14" t="s">
        <v>27</v>
      </c>
      <c r="Q10" s="14" t="s">
        <v>27</v>
      </c>
      <c r="R10" s="14" t="s">
        <v>27</v>
      </c>
      <c r="S10" s="14" t="s">
        <v>27</v>
      </c>
      <c r="T10" s="14" t="s">
        <v>27</v>
      </c>
      <c r="U10" s="14" t="s">
        <v>27</v>
      </c>
    </row>
    <row r="11" spans="1:21" s="1" customFormat="1" ht="54" customHeight="1">
      <c r="A11" s="7">
        <v>6</v>
      </c>
      <c r="B11" s="9" t="s">
        <v>47</v>
      </c>
      <c r="C11" s="4"/>
      <c r="D11" s="5" t="s">
        <v>52</v>
      </c>
      <c r="E11" s="5"/>
      <c r="F11" s="3">
        <v>1008</v>
      </c>
      <c r="G11" s="10" t="s">
        <v>147</v>
      </c>
      <c r="H11" s="3">
        <v>1008</v>
      </c>
      <c r="I11" s="10" t="s">
        <v>53</v>
      </c>
      <c r="J11" s="15">
        <v>11.25</v>
      </c>
      <c r="K11" s="13">
        <v>36</v>
      </c>
      <c r="L11" s="40">
        <f t="shared" si="0"/>
        <v>36288</v>
      </c>
      <c r="M11" s="4"/>
      <c r="N11" s="23" t="s">
        <v>54</v>
      </c>
      <c r="O11" s="18" t="s">
        <v>55</v>
      </c>
      <c r="P11" s="14" t="s">
        <v>27</v>
      </c>
      <c r="Q11" s="14" t="s">
        <v>27</v>
      </c>
      <c r="R11" s="14" t="s">
        <v>27</v>
      </c>
      <c r="S11" s="14" t="s">
        <v>27</v>
      </c>
      <c r="T11" s="14" t="s">
        <v>27</v>
      </c>
      <c r="U11" s="14" t="s">
        <v>27</v>
      </c>
    </row>
    <row r="12" spans="1:21" s="1" customFormat="1" ht="43.15" customHeight="1">
      <c r="A12" s="7">
        <v>7</v>
      </c>
      <c r="B12" s="9" t="s">
        <v>47</v>
      </c>
      <c r="C12" s="4"/>
      <c r="D12" s="5" t="s">
        <v>56</v>
      </c>
      <c r="E12" s="5"/>
      <c r="F12" s="6">
        <f>14+220</f>
        <v>234</v>
      </c>
      <c r="G12" s="9" t="s">
        <v>147</v>
      </c>
      <c r="H12" s="6">
        <f>14+220</f>
        <v>234</v>
      </c>
      <c r="I12" s="10" t="s">
        <v>57</v>
      </c>
      <c r="J12" s="15">
        <v>19.7</v>
      </c>
      <c r="K12" s="13">
        <v>42</v>
      </c>
      <c r="L12" s="40">
        <f t="shared" si="0"/>
        <v>9828</v>
      </c>
      <c r="M12" s="24">
        <v>81.88</v>
      </c>
      <c r="N12" s="23" t="s">
        <v>58</v>
      </c>
      <c r="O12" s="18" t="s">
        <v>59</v>
      </c>
      <c r="P12" s="14" t="s">
        <v>27</v>
      </c>
      <c r="Q12" s="14" t="s">
        <v>27</v>
      </c>
      <c r="R12" s="14" t="s">
        <v>27</v>
      </c>
      <c r="S12" s="14" t="s">
        <v>27</v>
      </c>
      <c r="T12" s="14" t="s">
        <v>27</v>
      </c>
      <c r="U12" s="22"/>
    </row>
    <row r="13" spans="1:21" s="1" customFormat="1" ht="51" customHeight="1">
      <c r="A13" s="7">
        <v>8</v>
      </c>
      <c r="B13" s="9" t="s">
        <v>47</v>
      </c>
      <c r="C13" s="4"/>
      <c r="D13" s="5" t="s">
        <v>60</v>
      </c>
      <c r="E13" s="5"/>
      <c r="F13" s="3">
        <f>683+341</f>
        <v>1024</v>
      </c>
      <c r="G13" s="9" t="s">
        <v>147</v>
      </c>
      <c r="H13" s="3">
        <f>683+341</f>
        <v>1024</v>
      </c>
      <c r="I13" s="9" t="s">
        <v>61</v>
      </c>
      <c r="J13" s="15">
        <v>22.5</v>
      </c>
      <c r="K13" s="13">
        <v>43.2</v>
      </c>
      <c r="L13" s="40">
        <f t="shared" si="0"/>
        <v>44236.800000000003</v>
      </c>
      <c r="M13" s="4"/>
      <c r="N13" s="19" t="s">
        <v>62</v>
      </c>
      <c r="O13" s="18" t="s">
        <v>63</v>
      </c>
      <c r="P13" s="22"/>
      <c r="Q13" s="14" t="s">
        <v>27</v>
      </c>
      <c r="R13" s="14" t="s">
        <v>27</v>
      </c>
      <c r="S13" s="14" t="s">
        <v>27</v>
      </c>
      <c r="T13" s="22"/>
      <c r="U13" s="22"/>
    </row>
    <row r="14" spans="1:21" s="1" customFormat="1" ht="64.900000000000006" customHeight="1">
      <c r="A14" s="7">
        <v>9</v>
      </c>
      <c r="B14" s="9" t="s">
        <v>47</v>
      </c>
      <c r="C14" s="4"/>
      <c r="D14" s="5" t="s">
        <v>64</v>
      </c>
      <c r="E14" s="5"/>
      <c r="F14" s="3">
        <v>394</v>
      </c>
      <c r="G14" s="10" t="s">
        <v>147</v>
      </c>
      <c r="H14" s="3">
        <v>394</v>
      </c>
      <c r="I14" s="10" t="s">
        <v>65</v>
      </c>
      <c r="J14" s="15">
        <v>21.78</v>
      </c>
      <c r="K14" s="13">
        <v>45.6</v>
      </c>
      <c r="L14" s="40">
        <f t="shared" si="0"/>
        <v>17966.400000000001</v>
      </c>
      <c r="M14" s="24">
        <v>76.69</v>
      </c>
      <c r="N14" s="22" t="s">
        <v>66</v>
      </c>
      <c r="O14" s="18" t="s">
        <v>67</v>
      </c>
      <c r="P14" s="14"/>
      <c r="Q14" s="14" t="s">
        <v>27</v>
      </c>
      <c r="R14" s="14" t="s">
        <v>27</v>
      </c>
      <c r="S14" s="14" t="s">
        <v>27</v>
      </c>
      <c r="T14" s="14"/>
      <c r="U14" s="22"/>
    </row>
    <row r="15" spans="1:21" s="1" customFormat="1" ht="54" customHeight="1">
      <c r="A15" s="7">
        <v>10</v>
      </c>
      <c r="B15" s="9" t="s">
        <v>47</v>
      </c>
      <c r="C15" s="4"/>
      <c r="D15" s="5" t="s">
        <v>68</v>
      </c>
      <c r="E15" s="5"/>
      <c r="F15" s="3">
        <v>338</v>
      </c>
      <c r="G15" s="10" t="s">
        <v>147</v>
      </c>
      <c r="H15" s="3">
        <v>338</v>
      </c>
      <c r="I15" s="25" t="s">
        <v>69</v>
      </c>
      <c r="J15" s="26">
        <v>21</v>
      </c>
      <c r="K15" s="13">
        <v>45.6</v>
      </c>
      <c r="L15" s="40">
        <f t="shared" si="0"/>
        <v>15412.800000000001</v>
      </c>
      <c r="M15" s="4"/>
      <c r="N15" s="22" t="s">
        <v>70</v>
      </c>
      <c r="O15" s="18" t="s">
        <v>71</v>
      </c>
      <c r="P15" s="14" t="s">
        <v>27</v>
      </c>
      <c r="Q15" s="14" t="s">
        <v>27</v>
      </c>
      <c r="R15" s="14" t="s">
        <v>27</v>
      </c>
      <c r="S15" s="14" t="s">
        <v>27</v>
      </c>
      <c r="T15" s="14" t="s">
        <v>27</v>
      </c>
      <c r="U15" s="22"/>
    </row>
    <row r="16" spans="1:21" s="1" customFormat="1" ht="57" customHeight="1">
      <c r="A16" s="7">
        <v>11</v>
      </c>
      <c r="B16" s="8" t="s">
        <v>47</v>
      </c>
      <c r="C16" s="4"/>
      <c r="D16" s="5" t="s">
        <v>72</v>
      </c>
      <c r="E16" s="5"/>
      <c r="F16" s="3">
        <v>135</v>
      </c>
      <c r="G16" s="8" t="s">
        <v>147</v>
      </c>
      <c r="H16" s="3">
        <v>135</v>
      </c>
      <c r="I16" s="25" t="s">
        <v>73</v>
      </c>
      <c r="J16" s="26">
        <v>18.5</v>
      </c>
      <c r="K16" s="13">
        <v>46.8</v>
      </c>
      <c r="L16" s="40">
        <f t="shared" si="0"/>
        <v>6318</v>
      </c>
      <c r="M16" s="4"/>
      <c r="N16" s="22" t="s">
        <v>74</v>
      </c>
      <c r="O16" s="18" t="s">
        <v>75</v>
      </c>
      <c r="P16" s="14" t="s">
        <v>27</v>
      </c>
      <c r="Q16" s="14" t="s">
        <v>27</v>
      </c>
      <c r="R16" s="14" t="s">
        <v>27</v>
      </c>
      <c r="S16" s="14" t="s">
        <v>27</v>
      </c>
      <c r="T16" s="14" t="s">
        <v>27</v>
      </c>
      <c r="U16" s="14" t="s">
        <v>27</v>
      </c>
    </row>
    <row r="17" spans="1:21" s="1" customFormat="1" ht="46.15" customHeight="1">
      <c r="A17" s="7">
        <v>12</v>
      </c>
      <c r="B17" s="9" t="s">
        <v>47</v>
      </c>
      <c r="C17" s="4"/>
      <c r="D17" s="5" t="s">
        <v>76</v>
      </c>
      <c r="E17" s="5"/>
      <c r="F17" s="3">
        <f>680+46</f>
        <v>726</v>
      </c>
      <c r="G17" s="10" t="s">
        <v>147</v>
      </c>
      <c r="H17" s="3">
        <f>680+46</f>
        <v>726</v>
      </c>
      <c r="I17" s="10" t="s">
        <v>77</v>
      </c>
      <c r="J17" s="15">
        <v>23.88</v>
      </c>
      <c r="K17" s="13">
        <v>48</v>
      </c>
      <c r="L17" s="40">
        <f t="shared" si="0"/>
        <v>34848</v>
      </c>
      <c r="M17" s="4"/>
      <c r="N17" s="23" t="s">
        <v>78</v>
      </c>
      <c r="O17" s="18" t="s">
        <v>79</v>
      </c>
      <c r="P17" s="14" t="s">
        <v>27</v>
      </c>
      <c r="Q17" s="14" t="s">
        <v>27</v>
      </c>
      <c r="R17" s="14" t="s">
        <v>27</v>
      </c>
      <c r="S17" s="14" t="s">
        <v>27</v>
      </c>
      <c r="T17" s="14" t="s">
        <v>27</v>
      </c>
      <c r="U17" s="14" t="s">
        <v>27</v>
      </c>
    </row>
    <row r="18" spans="1:21" s="1" customFormat="1" ht="51" customHeight="1">
      <c r="A18" s="7">
        <v>13</v>
      </c>
      <c r="B18" s="8" t="s">
        <v>47</v>
      </c>
      <c r="C18" s="4"/>
      <c r="D18" s="5" t="s">
        <v>80</v>
      </c>
      <c r="E18" s="5"/>
      <c r="F18" s="6">
        <v>50</v>
      </c>
      <c r="G18" s="65" t="s">
        <v>147</v>
      </c>
      <c r="H18" s="6">
        <v>50</v>
      </c>
      <c r="I18" s="65" t="s">
        <v>81</v>
      </c>
      <c r="J18" s="50">
        <v>23.75</v>
      </c>
      <c r="K18" s="13">
        <v>45.6</v>
      </c>
      <c r="L18" s="40">
        <f>SUM(K18)*F18</f>
        <v>2280</v>
      </c>
      <c r="M18" s="58">
        <v>95</v>
      </c>
      <c r="N18" s="45" t="s">
        <v>82</v>
      </c>
      <c r="O18" s="49" t="s">
        <v>83</v>
      </c>
      <c r="P18" s="14" t="s">
        <v>27</v>
      </c>
      <c r="Q18" s="14" t="s">
        <v>27</v>
      </c>
      <c r="R18" s="22"/>
      <c r="S18" s="22"/>
      <c r="T18" s="22"/>
      <c r="U18" s="22"/>
    </row>
    <row r="19" spans="1:21" s="1" customFormat="1" ht="51" customHeight="1">
      <c r="A19" s="7">
        <v>14</v>
      </c>
      <c r="B19" s="8" t="s">
        <v>47</v>
      </c>
      <c r="C19" s="4"/>
      <c r="D19" s="5" t="s">
        <v>84</v>
      </c>
      <c r="E19" s="5"/>
      <c r="F19" s="6">
        <v>6</v>
      </c>
      <c r="G19" s="66"/>
      <c r="H19" s="6">
        <v>6</v>
      </c>
      <c r="I19" s="66"/>
      <c r="J19" s="52"/>
      <c r="K19" s="13">
        <v>45.6</v>
      </c>
      <c r="L19" s="40">
        <v>273.60000000000002</v>
      </c>
      <c r="M19" s="59"/>
      <c r="N19" s="45"/>
      <c r="O19" s="49"/>
      <c r="P19" s="22"/>
      <c r="Q19" s="14" t="s">
        <v>27</v>
      </c>
      <c r="R19" s="14" t="s">
        <v>27</v>
      </c>
      <c r="S19" s="14" t="s">
        <v>27</v>
      </c>
      <c r="T19" s="14"/>
      <c r="U19" s="14" t="s">
        <v>27</v>
      </c>
    </row>
    <row r="20" spans="1:21" s="1" customFormat="1" ht="67.900000000000006" customHeight="1">
      <c r="A20" s="7">
        <v>15</v>
      </c>
      <c r="B20" s="9" t="s">
        <v>47</v>
      </c>
      <c r="C20" s="4"/>
      <c r="D20" s="5" t="s">
        <v>85</v>
      </c>
      <c r="E20" s="5"/>
      <c r="F20" s="6">
        <f>239+299</f>
        <v>538</v>
      </c>
      <c r="G20" s="9" t="s">
        <v>147</v>
      </c>
      <c r="H20" s="6">
        <f>239+299</f>
        <v>538</v>
      </c>
      <c r="I20" s="10" t="s">
        <v>86</v>
      </c>
      <c r="J20" s="15">
        <v>21.55</v>
      </c>
      <c r="K20" s="13">
        <v>46.8</v>
      </c>
      <c r="L20" s="40">
        <f>SUM(K20)*F20</f>
        <v>25178.399999999998</v>
      </c>
      <c r="M20" s="4"/>
      <c r="N20" s="19" t="s">
        <v>87</v>
      </c>
      <c r="O20" s="22" t="s">
        <v>88</v>
      </c>
      <c r="P20" s="14" t="s">
        <v>27</v>
      </c>
      <c r="Q20" s="14" t="s">
        <v>27</v>
      </c>
      <c r="R20" s="14" t="s">
        <v>27</v>
      </c>
      <c r="S20" s="14" t="s">
        <v>27</v>
      </c>
      <c r="T20" s="14" t="s">
        <v>27</v>
      </c>
      <c r="U20" s="14" t="s">
        <v>27</v>
      </c>
    </row>
    <row r="21" spans="1:21" s="1" customFormat="1" ht="66" customHeight="1">
      <c r="A21" s="7">
        <v>16</v>
      </c>
      <c r="B21" s="8" t="s">
        <v>47</v>
      </c>
      <c r="C21" s="4"/>
      <c r="D21" s="5" t="s">
        <v>89</v>
      </c>
      <c r="E21" s="5"/>
      <c r="F21" s="3">
        <v>290</v>
      </c>
      <c r="G21" s="9" t="s">
        <v>147</v>
      </c>
      <c r="H21" s="3">
        <v>290</v>
      </c>
      <c r="I21" s="8" t="s">
        <v>90</v>
      </c>
      <c r="J21" s="15">
        <v>24.9</v>
      </c>
      <c r="K21" s="13">
        <v>44.4</v>
      </c>
      <c r="L21" s="40">
        <f t="shared" ref="L21:L33" si="1">SUM(K21)*F21</f>
        <v>12876</v>
      </c>
      <c r="M21" s="4"/>
      <c r="N21" s="20"/>
      <c r="O21" s="21"/>
      <c r="P21" s="22"/>
      <c r="Q21" s="21"/>
      <c r="R21" s="22"/>
      <c r="S21" s="14" t="s">
        <v>27</v>
      </c>
      <c r="T21" s="14" t="s">
        <v>27</v>
      </c>
      <c r="U21" s="22"/>
    </row>
    <row r="22" spans="1:21" s="1" customFormat="1" ht="57" customHeight="1">
      <c r="A22" s="7">
        <v>17</v>
      </c>
      <c r="B22" s="8" t="s">
        <v>91</v>
      </c>
      <c r="C22" s="4"/>
      <c r="D22" s="5" t="s">
        <v>92</v>
      </c>
      <c r="E22" s="5"/>
      <c r="F22" s="3">
        <f>166+F18</f>
        <v>216</v>
      </c>
      <c r="G22" s="8" t="s">
        <v>147</v>
      </c>
      <c r="H22" s="3">
        <f>166+H18</f>
        <v>216</v>
      </c>
      <c r="I22" s="10" t="s">
        <v>93</v>
      </c>
      <c r="J22" s="15">
        <v>21.5</v>
      </c>
      <c r="K22" s="13">
        <v>44.4</v>
      </c>
      <c r="L22" s="40">
        <f t="shared" si="1"/>
        <v>9590.4</v>
      </c>
      <c r="M22" s="4"/>
      <c r="N22" s="19" t="s">
        <v>94</v>
      </c>
      <c r="O22" s="18" t="s">
        <v>95</v>
      </c>
      <c r="P22" s="14" t="s">
        <v>27</v>
      </c>
      <c r="Q22" s="14" t="s">
        <v>27</v>
      </c>
      <c r="R22" s="14" t="s">
        <v>27</v>
      </c>
      <c r="S22" s="14" t="s">
        <v>27</v>
      </c>
      <c r="T22" s="14" t="s">
        <v>27</v>
      </c>
      <c r="U22" s="14" t="s">
        <v>27</v>
      </c>
    </row>
    <row r="23" spans="1:21" s="1" customFormat="1" ht="57" customHeight="1">
      <c r="A23" s="7">
        <v>18</v>
      </c>
      <c r="B23" s="8" t="s">
        <v>96</v>
      </c>
      <c r="C23" s="4"/>
      <c r="D23" s="5" t="s">
        <v>97</v>
      </c>
      <c r="E23" s="5"/>
      <c r="F23" s="3">
        <v>57</v>
      </c>
      <c r="G23" s="8" t="s">
        <v>147</v>
      </c>
      <c r="H23" s="3">
        <v>57</v>
      </c>
      <c r="I23" s="10" t="s">
        <v>98</v>
      </c>
      <c r="J23" s="15">
        <v>15</v>
      </c>
      <c r="K23" s="13">
        <v>37.200000000000003</v>
      </c>
      <c r="L23" s="40">
        <f t="shared" si="1"/>
        <v>2120.4</v>
      </c>
      <c r="M23" s="27"/>
      <c r="N23" s="22" t="s">
        <v>99</v>
      </c>
      <c r="O23" s="18" t="s">
        <v>100</v>
      </c>
      <c r="P23" s="14" t="s">
        <v>27</v>
      </c>
      <c r="Q23" s="14" t="s">
        <v>27</v>
      </c>
      <c r="R23" s="14" t="s">
        <v>27</v>
      </c>
      <c r="S23" s="14" t="s">
        <v>27</v>
      </c>
      <c r="T23" s="14" t="s">
        <v>27</v>
      </c>
      <c r="U23" s="14" t="s">
        <v>27</v>
      </c>
    </row>
    <row r="24" spans="1:21" s="1" customFormat="1" ht="66" customHeight="1">
      <c r="A24" s="7">
        <v>19</v>
      </c>
      <c r="B24" s="8" t="s">
        <v>47</v>
      </c>
      <c r="C24" s="4"/>
      <c r="D24" s="5" t="s">
        <v>101</v>
      </c>
      <c r="E24" s="5"/>
      <c r="F24" s="3">
        <v>182</v>
      </c>
      <c r="G24" s="9" t="s">
        <v>147</v>
      </c>
      <c r="H24" s="3">
        <v>182</v>
      </c>
      <c r="I24" s="28" t="s">
        <v>102</v>
      </c>
      <c r="J24" s="15">
        <v>27</v>
      </c>
      <c r="K24" s="13">
        <v>48</v>
      </c>
      <c r="L24" s="40">
        <f t="shared" si="1"/>
        <v>8736</v>
      </c>
      <c r="M24" s="27"/>
      <c r="N24" s="22" t="s">
        <v>103</v>
      </c>
      <c r="O24" s="18" t="s">
        <v>104</v>
      </c>
      <c r="P24" s="14" t="s">
        <v>27</v>
      </c>
      <c r="Q24" s="14" t="s">
        <v>27</v>
      </c>
      <c r="R24" s="14" t="s">
        <v>27</v>
      </c>
      <c r="S24" s="14" t="s">
        <v>27</v>
      </c>
      <c r="T24" s="22"/>
      <c r="U24" s="14" t="s">
        <v>27</v>
      </c>
    </row>
    <row r="25" spans="1:21" s="1" customFormat="1" ht="52.15" customHeight="1">
      <c r="A25" s="7">
        <v>20</v>
      </c>
      <c r="B25" s="9" t="s">
        <v>105</v>
      </c>
      <c r="C25" s="4"/>
      <c r="D25" s="5" t="s">
        <v>106</v>
      </c>
      <c r="E25" s="5"/>
      <c r="F25" s="6">
        <v>39</v>
      </c>
      <c r="G25" s="9" t="s">
        <v>147</v>
      </c>
      <c r="H25" s="6">
        <v>39</v>
      </c>
      <c r="I25" s="10" t="s">
        <v>107</v>
      </c>
      <c r="J25" s="15">
        <v>17.100000000000001</v>
      </c>
      <c r="K25" s="13">
        <v>43.2</v>
      </c>
      <c r="L25" s="40">
        <f t="shared" si="1"/>
        <v>1684.8000000000002</v>
      </c>
      <c r="M25" s="29" t="s">
        <v>108</v>
      </c>
      <c r="N25" s="19" t="s">
        <v>109</v>
      </c>
      <c r="O25" s="18" t="s">
        <v>110</v>
      </c>
      <c r="P25" s="14" t="s">
        <v>27</v>
      </c>
      <c r="Q25" s="14" t="s">
        <v>27</v>
      </c>
      <c r="R25" s="14" t="s">
        <v>27</v>
      </c>
      <c r="S25" s="14" t="s">
        <v>27</v>
      </c>
      <c r="T25" s="22"/>
      <c r="U25" s="14" t="s">
        <v>27</v>
      </c>
    </row>
    <row r="26" spans="1:21" s="1" customFormat="1" ht="66" customHeight="1">
      <c r="A26" s="7">
        <v>21</v>
      </c>
      <c r="B26" s="9" t="s">
        <v>111</v>
      </c>
      <c r="C26" s="4"/>
      <c r="D26" s="5" t="s">
        <v>112</v>
      </c>
      <c r="E26" s="5"/>
      <c r="F26" s="6">
        <v>76</v>
      </c>
      <c r="G26" s="9" t="s">
        <v>147</v>
      </c>
      <c r="H26" s="6">
        <v>76</v>
      </c>
      <c r="I26" s="10" t="s">
        <v>113</v>
      </c>
      <c r="J26" s="15">
        <v>9.65</v>
      </c>
      <c r="K26" s="13">
        <v>34.799999999999997</v>
      </c>
      <c r="L26" s="40">
        <f t="shared" si="1"/>
        <v>2644.7999999999997</v>
      </c>
      <c r="M26" s="29">
        <v>81</v>
      </c>
      <c r="N26" s="19" t="s">
        <v>114</v>
      </c>
      <c r="O26" s="18" t="s">
        <v>115</v>
      </c>
      <c r="P26" s="22"/>
      <c r="Q26" s="14" t="s">
        <v>27</v>
      </c>
      <c r="R26" s="22"/>
      <c r="S26" s="14" t="s">
        <v>27</v>
      </c>
      <c r="T26" s="22"/>
      <c r="U26" s="14" t="s">
        <v>27</v>
      </c>
    </row>
    <row r="27" spans="1:21" s="1" customFormat="1" ht="66" customHeight="1">
      <c r="A27" s="7">
        <v>22</v>
      </c>
      <c r="B27" s="8" t="s">
        <v>116</v>
      </c>
      <c r="C27" s="4"/>
      <c r="D27" s="5" t="s">
        <v>117</v>
      </c>
      <c r="E27" s="5"/>
      <c r="F27" s="6">
        <v>2289</v>
      </c>
      <c r="G27" s="9" t="s">
        <v>147</v>
      </c>
      <c r="H27" s="6">
        <v>2289</v>
      </c>
      <c r="I27" s="28" t="s">
        <v>118</v>
      </c>
      <c r="J27" s="15">
        <v>14.05</v>
      </c>
      <c r="K27" s="13">
        <v>30</v>
      </c>
      <c r="L27" s="40">
        <f t="shared" si="1"/>
        <v>68670</v>
      </c>
      <c r="M27" s="29"/>
      <c r="N27" s="19" t="s">
        <v>119</v>
      </c>
      <c r="O27" s="18" t="s">
        <v>120</v>
      </c>
      <c r="P27" s="14" t="s">
        <v>27</v>
      </c>
      <c r="Q27" s="14" t="s">
        <v>27</v>
      </c>
      <c r="R27" s="14" t="s">
        <v>27</v>
      </c>
      <c r="S27" s="14" t="s">
        <v>27</v>
      </c>
      <c r="T27" s="14" t="s">
        <v>27</v>
      </c>
      <c r="U27" s="14" t="s">
        <v>27</v>
      </c>
    </row>
    <row r="28" spans="1:21" s="1" customFormat="1" ht="57" customHeight="1">
      <c r="A28" s="7">
        <v>23</v>
      </c>
      <c r="B28" s="8" t="s">
        <v>121</v>
      </c>
      <c r="C28" s="4"/>
      <c r="D28" s="5">
        <v>2010454</v>
      </c>
      <c r="E28" s="5"/>
      <c r="F28" s="3">
        <v>41</v>
      </c>
      <c r="G28" s="8" t="s">
        <v>147</v>
      </c>
      <c r="H28" s="3">
        <v>41</v>
      </c>
      <c r="I28" s="10" t="s">
        <v>122</v>
      </c>
      <c r="J28" s="15">
        <v>21.3</v>
      </c>
      <c r="K28" s="13">
        <v>80.599999999999994</v>
      </c>
      <c r="L28" s="40">
        <f t="shared" si="1"/>
        <v>3304.6</v>
      </c>
      <c r="M28" s="24">
        <v>164</v>
      </c>
      <c r="N28" s="19" t="s">
        <v>123</v>
      </c>
      <c r="O28" s="18" t="s">
        <v>124</v>
      </c>
      <c r="P28" s="14" t="s">
        <v>27</v>
      </c>
      <c r="Q28" s="14" t="s">
        <v>27</v>
      </c>
      <c r="R28" s="14" t="s">
        <v>27</v>
      </c>
      <c r="S28" s="14" t="s">
        <v>27</v>
      </c>
      <c r="T28" s="14"/>
      <c r="U28" s="14" t="s">
        <v>27</v>
      </c>
    </row>
    <row r="29" spans="1:21" s="1" customFormat="1" ht="57" customHeight="1">
      <c r="A29" s="7">
        <v>24</v>
      </c>
      <c r="B29" s="8" t="s">
        <v>121</v>
      </c>
      <c r="C29" s="4"/>
      <c r="D29" s="5">
        <v>2010455</v>
      </c>
      <c r="E29" s="5"/>
      <c r="F29" s="3">
        <v>66</v>
      </c>
      <c r="G29" s="8" t="s">
        <v>147</v>
      </c>
      <c r="H29" s="3">
        <v>66</v>
      </c>
      <c r="I29" s="10" t="s">
        <v>125</v>
      </c>
      <c r="J29" s="15">
        <v>24.35</v>
      </c>
      <c r="K29" s="13">
        <v>42</v>
      </c>
      <c r="L29" s="40">
        <f t="shared" si="1"/>
        <v>2772</v>
      </c>
      <c r="M29" s="4"/>
      <c r="N29" s="20"/>
      <c r="O29" s="18" t="s">
        <v>126</v>
      </c>
      <c r="P29" s="14" t="s">
        <v>27</v>
      </c>
      <c r="Q29" s="14" t="s">
        <v>27</v>
      </c>
      <c r="R29" s="14" t="s">
        <v>27</v>
      </c>
      <c r="S29" s="14" t="s">
        <v>27</v>
      </c>
      <c r="T29" s="22"/>
      <c r="U29" s="14" t="s">
        <v>27</v>
      </c>
    </row>
    <row r="30" spans="1:21" s="1" customFormat="1" ht="57" customHeight="1">
      <c r="A30" s="7">
        <v>25</v>
      </c>
      <c r="B30" s="8" t="s">
        <v>121</v>
      </c>
      <c r="C30" s="4"/>
      <c r="D30" s="5">
        <v>2010453</v>
      </c>
      <c r="E30" s="5"/>
      <c r="F30" s="3">
        <v>200</v>
      </c>
      <c r="G30" s="8" t="s">
        <v>147</v>
      </c>
      <c r="H30" s="3">
        <v>200</v>
      </c>
      <c r="I30" s="10" t="s">
        <v>127</v>
      </c>
      <c r="J30" s="15">
        <v>13.5</v>
      </c>
      <c r="K30" s="13">
        <v>40.799999999999997</v>
      </c>
      <c r="L30" s="40">
        <f t="shared" si="1"/>
        <v>8159.9999999999991</v>
      </c>
      <c r="M30" s="4"/>
      <c r="N30" s="20"/>
      <c r="O30" s="18" t="s">
        <v>128</v>
      </c>
      <c r="P30" s="14" t="s">
        <v>27</v>
      </c>
      <c r="Q30" s="14" t="s">
        <v>27</v>
      </c>
      <c r="R30" s="14" t="s">
        <v>27</v>
      </c>
      <c r="S30" s="14" t="s">
        <v>27</v>
      </c>
      <c r="T30" s="14" t="s">
        <v>27</v>
      </c>
      <c r="U30" s="14" t="s">
        <v>27</v>
      </c>
    </row>
    <row r="31" spans="1:21" s="1" customFormat="1" ht="66" customHeight="1">
      <c r="A31" s="7">
        <v>26</v>
      </c>
      <c r="B31" s="9" t="s">
        <v>121</v>
      </c>
      <c r="C31" s="4"/>
      <c r="D31" s="5" t="s">
        <v>129</v>
      </c>
      <c r="E31" s="5"/>
      <c r="F31" s="6">
        <v>295</v>
      </c>
      <c r="G31" s="9" t="s">
        <v>147</v>
      </c>
      <c r="H31" s="6">
        <v>295</v>
      </c>
      <c r="I31" s="10" t="s">
        <v>130</v>
      </c>
      <c r="J31" s="15">
        <v>6.25</v>
      </c>
      <c r="K31" s="13">
        <v>42.8</v>
      </c>
      <c r="L31" s="40">
        <f t="shared" si="1"/>
        <v>12626</v>
      </c>
      <c r="M31" s="4"/>
      <c r="N31" s="19" t="s">
        <v>131</v>
      </c>
      <c r="O31" s="21"/>
      <c r="P31" s="14" t="s">
        <v>27</v>
      </c>
      <c r="Q31" s="21"/>
      <c r="R31" s="14" t="s">
        <v>27</v>
      </c>
      <c r="S31" s="14" t="s">
        <v>27</v>
      </c>
      <c r="T31" s="14" t="s">
        <v>27</v>
      </c>
      <c r="U31" s="14" t="s">
        <v>27</v>
      </c>
    </row>
    <row r="32" spans="1:21" s="1" customFormat="1" ht="66" customHeight="1">
      <c r="A32" s="7">
        <v>27</v>
      </c>
      <c r="B32" s="8" t="s">
        <v>132</v>
      </c>
      <c r="C32" s="4"/>
      <c r="D32" s="5" t="s">
        <v>133</v>
      </c>
      <c r="E32" s="5"/>
      <c r="F32" s="3">
        <v>620</v>
      </c>
      <c r="G32" s="9" t="s">
        <v>147</v>
      </c>
      <c r="H32" s="3">
        <v>620</v>
      </c>
      <c r="I32" s="8" t="s">
        <v>134</v>
      </c>
      <c r="J32" s="15">
        <v>14.8</v>
      </c>
      <c r="K32" s="13">
        <v>72</v>
      </c>
      <c r="L32" s="40">
        <f t="shared" si="1"/>
        <v>44640</v>
      </c>
      <c r="M32" s="4"/>
      <c r="N32" s="20"/>
      <c r="O32" s="21"/>
      <c r="P32" s="14" t="s">
        <v>27</v>
      </c>
      <c r="Q32" s="21"/>
      <c r="R32" s="14" t="s">
        <v>27</v>
      </c>
      <c r="S32" s="14" t="s">
        <v>27</v>
      </c>
      <c r="T32" s="14" t="s">
        <v>27</v>
      </c>
      <c r="U32" s="22"/>
    </row>
    <row r="33" spans="1:21" s="1" customFormat="1" ht="51" customHeight="1">
      <c r="A33" s="7">
        <v>28</v>
      </c>
      <c r="B33" s="8" t="s">
        <v>135</v>
      </c>
      <c r="C33" s="4"/>
      <c r="D33" s="5" t="s">
        <v>136</v>
      </c>
      <c r="E33" s="5"/>
      <c r="F33" s="3">
        <v>375</v>
      </c>
      <c r="G33" s="9" t="s">
        <v>147</v>
      </c>
      <c r="H33" s="3">
        <v>375</v>
      </c>
      <c r="I33" s="8" t="s">
        <v>137</v>
      </c>
      <c r="J33" s="15">
        <v>8.4499999999999993</v>
      </c>
      <c r="K33" s="30">
        <v>48</v>
      </c>
      <c r="L33" s="40">
        <f t="shared" si="1"/>
        <v>18000</v>
      </c>
      <c r="M33" s="24">
        <v>69.84</v>
      </c>
      <c r="N33" s="23" t="s">
        <v>138</v>
      </c>
      <c r="O33" s="18" t="s">
        <v>139</v>
      </c>
      <c r="P33" s="14" t="s">
        <v>27</v>
      </c>
      <c r="Q33" s="14" t="s">
        <v>27</v>
      </c>
      <c r="R33" s="14" t="s">
        <v>27</v>
      </c>
      <c r="S33" s="22"/>
      <c r="T33" s="14" t="s">
        <v>27</v>
      </c>
      <c r="U33" s="14" t="s">
        <v>27</v>
      </c>
    </row>
    <row r="34" spans="1:21" s="1" customFormat="1" ht="27" customHeight="1">
      <c r="D34" s="2"/>
      <c r="E34" s="2"/>
      <c r="F34" s="1">
        <f>SUM(F3:F33)</f>
        <v>11546</v>
      </c>
      <c r="H34" s="1">
        <f>SUM(H3:H33)</f>
        <v>11546</v>
      </c>
      <c r="K34" s="31"/>
      <c r="L34" s="41">
        <f>SUM(L3:L33)</f>
        <v>476505</v>
      </c>
    </row>
  </sheetData>
  <mergeCells count="15">
    <mergeCell ref="A3:A6"/>
    <mergeCell ref="B3:B6"/>
    <mergeCell ref="G3:G6"/>
    <mergeCell ref="G18:G19"/>
    <mergeCell ref="I3:I6"/>
    <mergeCell ref="I18:I19"/>
    <mergeCell ref="N3:N6"/>
    <mergeCell ref="N18:N19"/>
    <mergeCell ref="O3:O6"/>
    <mergeCell ref="O18:O19"/>
    <mergeCell ref="J3:J6"/>
    <mergeCell ref="J18:J19"/>
    <mergeCell ref="K3:K6"/>
    <mergeCell ref="M3:M6"/>
    <mergeCell ref="M18:M19"/>
  </mergeCells>
  <hyperlinks>
    <hyperlink ref="N31" r:id="rId1"/>
    <hyperlink ref="N3" r:id="rId2"/>
    <hyperlink ref="N7" r:id="rId3" tooltip="https://www.amazon.com/Naspaluro-Computer-Assembly-Foldable-Workstation/dp/B09247LDCL/ref=sr_1_3?crid=N8OQWCBWX77K&amp;keywords=naspaluro+desk&amp;qid=1688575106&amp;s=home-garden&amp;sprefix=naspaluro+des%2Cgarden%2C895&amp;sr=1-3"/>
    <hyperlink ref="N10" r:id="rId4"/>
    <hyperlink ref="N11" r:id="rId5"/>
    <hyperlink ref="N12" r:id="rId6" tooltip="https://www.ubuy.hk/en/product/1AEPFZ1OM-function-home-48-rolling-counter-height-table-kitchen-bar-table-with-wheels-contemporary-pub-dining-table-high-writing-computer-table-for"/>
    <hyperlink ref="N13" r:id="rId7"/>
    <hyperlink ref="N15" r:id="rId8"/>
    <hyperlink ref="N16" r:id="rId9"/>
    <hyperlink ref="N18" r:id="rId10"/>
    <hyperlink ref="N20" r:id="rId11"/>
    <hyperlink ref="N19" r:id="rId12" display="https://ivinta.com/collections/home-office/products/ivinta-reversible-l-shaped-corner-desk-with-keyboard-tray"/>
    <hyperlink ref="N17" r:id="rId13" display="https://www.amazon.com/-/zh_TW/GRACIOUS-140-9-130-9-%E9%81%A9%E7%94%A8%E6%96%BC%E5%AE%B6%E5%BA%AD%E8%BE%A6%E5%85%AC%E5%AE%A4-%E7%8F%BE%E4%BB%A3%E5%AE%B6%E5%BA%AD%E8%BE%A6%E5%85%AC%E5%AE%A4%E5%AD%B8%E7%BF%92%E5%AF%AB%E4%BD%9C%E5%B7%A5%E4%BD%9C%E7%AB%99/dp/B0BKJT3ZK1"/>
    <hyperlink ref="N22" r:id="rId14"/>
    <hyperlink ref="N23" r:id="rId15" display="https://www.amazon.com/-/zh_TW/MELLCOM-%E5%B1%A4%E5%B7%A5%E6%A5%AD%E6%A2%AF%E6%9E%B6-%E6%9C%A8%E8%A3%BD%E7%8F%BE%E4%BB%A3%E6%9B%B8%E6%9E%B6-%E5%A3%81%E6%8E%9B%E5%BC%8F%E6%A4%8D%E7%89%A9%E8%8A%B1%E5%8D%89%E6%94%B6%E7%B4%8D%E6%9E%B6-%E9%81%A9%E7%94%A8%E6%96%BC%E5%AE%A2%E5%BB%B3%E3%80%81%E6%B5%B4%E5%AE%A4%E3%80%81%E5%BB%9A%E6%88%BF%E3%80%81%E9%99%BD%E5%8F%B0/dp/B08MWDBGNP"/>
    <hyperlink ref="N24" r:id="rId16"/>
    <hyperlink ref="N25" r:id="rId17"/>
    <hyperlink ref="N28" r:id="rId18"/>
    <hyperlink ref="N27" r:id="rId19" display="https://www.amazon.com/Bamworld-Stands-Outdoor-Multiple-Balcony/dp/B0C5WGGZZ1/ref=pd_vtp_h_pd_vtp_h_sccl_4/131-3705300-3494111?pd_rd_w=KDpop&amp;content-id=amzn1.sym.e16c7d1a-0497-4008-b7be-636e59b1dfaf&amp;pf_rd_p=e16c7d1a-0497-4008-b7be-636e59b1dfaf&amp;pf_rd_r=6KB5Z3P4CS7CA71BNH0Y&amp;pd_rd_wg=9guZ3&amp;pd_rd_r=4943bf6e-98f6-4e79-86dd-7915d81739e1&amp;pd_rd_i=B09234GQXV&amp;th=1"/>
    <hyperlink ref="N26" r:id="rId20"/>
    <hyperlink ref="N33" r:id="rId21"/>
    <hyperlink ref="N8" r:id="rId22" tooltip="https://www.amazon.com/-/zh_TW/%E6%8E%A7%E5%88%B6%E5%8F%B0%E6%B2%99%E7%99%BC%E6%A1%8C-%E9%81%A9%E7%94%A8%E6%96%BC%E5%85%A5%E5%8F%A3%E8%99%95-%E9%81%A9%E7%94%A8%E6%96%BC%E8%B5%B0%E5%BB%8A%E6%8A%98%E7%96%8A%E9%9B%BB%E8%A6%96-%E5%AE%B6%E5%BA%AD%E8%BE%A6%E5%8" display="https://www.amazon.com/-/zh_TW/%E6%8E%A7%E5%88%B6%E5%8F%B0%E6%B2%99%E7%99%BC%E6%A1%8C-%E9%81%A9%E7%94%A8%E6%96%BC%E5%85%A5%E5%8F%A3%E8%99%95-%E9%81%A9%E7%94%A8%E6%96%BC%E8%B5%B0%E5%BB%8A%E6%8A%98%E7%96%8A%E9%9B%BB%E8%A6%96-%E5%AE%B6%E5%BA%AD%E8%BE%A6%E5%85%AC%E5%AE%A4-%E8%83%A1%E6%A1%83%E6%9C%A8%E6%A3%95%E8%89%B2/dp/B08NW3D3CB"/>
    <hyperlink ref="N14" r:id="rId23"/>
    <hyperlink ref="O3" r:id="rId24"/>
    <hyperlink ref="O7" r:id="rId25"/>
    <hyperlink ref="O8" r:id="rId26"/>
    <hyperlink ref="O10" r:id="rId27"/>
    <hyperlink ref="O11" r:id="rId28"/>
    <hyperlink ref="O12" r:id="rId29"/>
    <hyperlink ref="O13" r:id="rId30"/>
    <hyperlink ref="O14" r:id="rId31"/>
    <hyperlink ref="O15" r:id="rId32"/>
    <hyperlink ref="O16" r:id="rId33"/>
    <hyperlink ref="O17" r:id="rId34"/>
    <hyperlink ref="O18" r:id="rId35"/>
    <hyperlink ref="O20" r:id="rId36"/>
    <hyperlink ref="O22" r:id="rId37"/>
    <hyperlink ref="O23" r:id="rId38"/>
    <hyperlink ref="O24" r:id="rId39"/>
    <hyperlink ref="O25" r:id="rId40"/>
    <hyperlink ref="O26" r:id="rId41"/>
    <hyperlink ref="O27" r:id="rId42"/>
    <hyperlink ref="O28" r:id="rId43"/>
    <hyperlink ref="O29" r:id="rId44"/>
    <hyperlink ref="O30" r:id="rId45"/>
    <hyperlink ref="O33" r:id="rId46"/>
  </hyperlinks>
  <pageMargins left="0.75" right="0.75" top="1" bottom="1" header="0.5" footer="0.5"/>
  <pageSetup paperSize="9" orientation="portrait" r:id="rId47"/>
  <drawing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2024-08-14T13:25:44Z</dcterms:created>
  <dcterms:modified xsi:type="dcterms:W3CDTF">2024-08-19T08:54:32Z</dcterms:modified>
</cp:coreProperties>
</file>